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721"/>
  <workbookPr filterPrivacy="1" showInkAnnotation="0" autoCompressPictures="0"/>
  <xr:revisionPtr revIDLastSave="579" documentId="8_{73D3C996-8243-4C2C-A843-92ADDF18ED51}" xr6:coauthVersionLast="47" xr6:coauthVersionMax="47" xr10:uidLastSave="{176EF4E6-BA73-42D2-8005-0F41C4AD41BE}"/>
  <bookViews>
    <workbookView xWindow="1335" yWindow="-16320" windowWidth="29040" windowHeight="15720" tabRatio="650" firstSheet="1" activeTab="1" xr2:uid="{00000000-000D-0000-FFFF-FFFF00000000}"/>
  </bookViews>
  <sheets>
    <sheet name="PREMESSE E LEGENDA" sheetId="18" r:id="rId1"/>
    <sheet name="Piano Economico Finanziario" sheetId="17" r:id="rId2"/>
  </sheets>
  <definedNames>
    <definedName name="_xlnm.Print_Area" localSheetId="1">'Piano Economico Finanziario'!$A$1:$AZ$140</definedName>
    <definedName name="CtrICS">#REF!</definedName>
    <definedName name="CtrICSEffettivo">#REF!</definedName>
    <definedName name="CtrScad">#REF!</definedName>
    <definedName name="Durata">#REF!</definedName>
    <definedName name="Periodicità">#REF!</definedName>
    <definedName name="RataCtr">#REF!</definedName>
    <definedName name="RataLorda">#REF!</definedName>
    <definedName name="Tass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6" i="17" l="1"/>
  <c r="D30" i="17"/>
  <c r="E26" i="17"/>
  <c r="F26" i="17"/>
  <c r="G26" i="17"/>
  <c r="H26" i="17"/>
  <c r="I26" i="17"/>
  <c r="J26" i="17"/>
  <c r="K26" i="17"/>
  <c r="L26" i="17"/>
  <c r="M26" i="17"/>
  <c r="N26" i="17"/>
  <c r="O26" i="17"/>
  <c r="P26" i="17"/>
  <c r="Q26" i="17"/>
  <c r="R26" i="17"/>
  <c r="S26" i="17"/>
  <c r="T26" i="17"/>
  <c r="U26" i="17"/>
  <c r="V26" i="17"/>
  <c r="W26" i="17"/>
  <c r="X26" i="17"/>
  <c r="Y26" i="17"/>
  <c r="Z26" i="17"/>
  <c r="AA26" i="17"/>
  <c r="AB26" i="17"/>
  <c r="AC26" i="17"/>
  <c r="AD26" i="17"/>
  <c r="AE26" i="17"/>
  <c r="AF26" i="17"/>
  <c r="AG26" i="17"/>
  <c r="AH26" i="17"/>
  <c r="AI26" i="17"/>
  <c r="AJ26" i="17"/>
  <c r="AK26" i="17"/>
  <c r="AL26" i="17"/>
  <c r="AM26" i="17"/>
  <c r="AN26" i="17"/>
  <c r="AO26" i="17"/>
  <c r="AP26" i="17"/>
  <c r="AQ26" i="17"/>
  <c r="AR26" i="17"/>
  <c r="AS26" i="17"/>
  <c r="AT26" i="17"/>
  <c r="AU26" i="17"/>
  <c r="AV26" i="17"/>
  <c r="AW26" i="17"/>
  <c r="AX26" i="17"/>
  <c r="AY26" i="17"/>
  <c r="AZ26" i="17"/>
  <c r="C26" i="17"/>
  <c r="C30" i="17"/>
  <c r="E30" i="17"/>
  <c r="F30" i="17"/>
  <c r="G30" i="17"/>
  <c r="H30" i="17"/>
  <c r="I30" i="17"/>
  <c r="J30" i="17"/>
  <c r="K30" i="17"/>
  <c r="L30" i="17"/>
  <c r="M30" i="17"/>
  <c r="N30" i="17"/>
  <c r="O30" i="17"/>
  <c r="P30" i="17"/>
  <c r="Q30" i="17"/>
  <c r="R30" i="17"/>
  <c r="S30" i="17"/>
  <c r="T30" i="17"/>
  <c r="U30" i="17"/>
  <c r="V30" i="17"/>
  <c r="W30" i="17"/>
  <c r="X30" i="17"/>
  <c r="Y30" i="17"/>
  <c r="Z30" i="17"/>
  <c r="AA30" i="17"/>
  <c r="AB30" i="17"/>
  <c r="AC30" i="17"/>
  <c r="AD30" i="17"/>
  <c r="AE30" i="17"/>
  <c r="AF30" i="17"/>
  <c r="AG30" i="17"/>
  <c r="AH30" i="17"/>
  <c r="AI30" i="17"/>
  <c r="AJ30" i="17"/>
  <c r="AK30" i="17"/>
  <c r="AL30" i="17"/>
  <c r="AM30" i="17"/>
  <c r="AN30" i="17"/>
  <c r="AO30" i="17"/>
  <c r="AP30" i="17"/>
  <c r="AQ30" i="17"/>
  <c r="AR30" i="17"/>
  <c r="AS30" i="17"/>
  <c r="AT30" i="17"/>
  <c r="AU30" i="17"/>
  <c r="AV30" i="17"/>
  <c r="AW30" i="17"/>
  <c r="AX30" i="17"/>
  <c r="AY30" i="17"/>
  <c r="AZ30" i="17"/>
  <c r="C31" i="17" l="1"/>
  <c r="C39" i="17" s="1"/>
  <c r="C27" i="17"/>
  <c r="D31" i="17" l="1"/>
  <c r="D27" i="17"/>
  <c r="E31" i="17"/>
  <c r="E39" i="17" l="1"/>
  <c r="D39" i="17"/>
  <c r="E27" i="17"/>
  <c r="F31" i="17"/>
  <c r="F39" i="17" l="1"/>
  <c r="F27" i="17"/>
  <c r="G31" i="17"/>
  <c r="G39" i="17" l="1"/>
  <c r="G27" i="17"/>
  <c r="H31" i="17"/>
  <c r="H39" i="17" l="1"/>
  <c r="H27" i="17"/>
  <c r="I31" i="17"/>
  <c r="I39" i="17" l="1"/>
  <c r="I27" i="17"/>
  <c r="J31" i="17"/>
  <c r="J39" i="17" l="1"/>
  <c r="J27" i="17"/>
  <c r="K31" i="17"/>
  <c r="K39" i="17" l="1"/>
  <c r="K27" i="17"/>
  <c r="L31" i="17"/>
  <c r="L39" i="17" l="1"/>
  <c r="L27" i="17"/>
  <c r="M31" i="17"/>
  <c r="M39" i="17" l="1"/>
  <c r="M27" i="17"/>
  <c r="N31" i="17"/>
  <c r="N39" i="17" l="1"/>
  <c r="N27" i="17"/>
  <c r="O31" i="17"/>
  <c r="O39" i="17" l="1"/>
  <c r="O27" i="17"/>
  <c r="P31" i="17"/>
  <c r="P39" i="17" l="1"/>
  <c r="P27" i="17"/>
  <c r="Q31" i="17"/>
  <c r="Q39" i="17" l="1"/>
  <c r="Q27" i="17"/>
  <c r="R31" i="17"/>
  <c r="R39" i="17" l="1"/>
  <c r="R27" i="17"/>
  <c r="S31" i="17"/>
  <c r="S39" i="17" l="1"/>
  <c r="S27" i="17"/>
  <c r="T31" i="17"/>
  <c r="T39" i="17" l="1"/>
  <c r="T27" i="17"/>
  <c r="U31" i="17"/>
  <c r="U39" i="17" l="1"/>
  <c r="U27" i="17"/>
  <c r="V31" i="17"/>
  <c r="V39" i="17" l="1"/>
  <c r="V27" i="17"/>
  <c r="W31" i="17"/>
  <c r="W39" i="17" l="1"/>
  <c r="W27" i="17"/>
  <c r="X31" i="17"/>
  <c r="X39" i="17" l="1"/>
  <c r="X27" i="17"/>
  <c r="Y31" i="17"/>
  <c r="Y39" i="17" l="1"/>
  <c r="Y27" i="17"/>
  <c r="Z31" i="17"/>
  <c r="Z39" i="17" l="1"/>
  <c r="Z27" i="17"/>
  <c r="AA31" i="17"/>
  <c r="AA39" i="17" l="1"/>
  <c r="AA27" i="17"/>
  <c r="AB31" i="17"/>
  <c r="AB39" i="17" l="1"/>
  <c r="AB27" i="17"/>
  <c r="AC31" i="17"/>
  <c r="AC39" i="17" l="1"/>
  <c r="AC27" i="17"/>
  <c r="AD31" i="17"/>
  <c r="AD39" i="17" l="1"/>
  <c r="AD27" i="17"/>
  <c r="AE31" i="17"/>
  <c r="AE39" i="17" l="1"/>
  <c r="AE27" i="17"/>
  <c r="AF31" i="17"/>
  <c r="AF39" i="17" l="1"/>
  <c r="AF27" i="17"/>
  <c r="AG31" i="17"/>
  <c r="AG39" i="17" l="1"/>
  <c r="AG27" i="17"/>
  <c r="AH31" i="17"/>
  <c r="AH39" i="17" l="1"/>
  <c r="AH27" i="17"/>
  <c r="AI31" i="17"/>
  <c r="AI39" i="17" l="1"/>
  <c r="AI27" i="17"/>
  <c r="AJ31" i="17"/>
  <c r="AJ39" i="17" l="1"/>
  <c r="AJ27" i="17"/>
  <c r="AK31" i="17"/>
  <c r="AK39" i="17" l="1"/>
  <c r="AK27" i="17"/>
  <c r="AL31" i="17"/>
  <c r="AL39" i="17" l="1"/>
  <c r="AL27" i="17"/>
  <c r="AM31" i="17"/>
  <c r="AM39" i="17" l="1"/>
  <c r="AM27" i="17"/>
  <c r="AN31" i="17"/>
  <c r="AN39" i="17" l="1"/>
  <c r="AN27" i="17"/>
  <c r="AO31" i="17"/>
  <c r="AO39" i="17" l="1"/>
  <c r="AO27" i="17"/>
  <c r="AP31" i="17"/>
  <c r="AP39" i="17" l="1"/>
  <c r="AP27" i="17"/>
  <c r="AQ31" i="17"/>
  <c r="AQ39" i="17" l="1"/>
  <c r="AQ27" i="17"/>
  <c r="AR31" i="17"/>
  <c r="AR39" i="17" l="1"/>
  <c r="AR27" i="17"/>
  <c r="AS31" i="17"/>
  <c r="AS39" i="17" l="1"/>
  <c r="AS27" i="17"/>
  <c r="AT31" i="17"/>
  <c r="AT39" i="17" l="1"/>
  <c r="AT27" i="17"/>
  <c r="AU31" i="17"/>
  <c r="AU39" i="17" l="1"/>
  <c r="AU27" i="17"/>
  <c r="AV31" i="17"/>
  <c r="AV39" i="17" l="1"/>
  <c r="AV27" i="17"/>
  <c r="AW31" i="17"/>
  <c r="AW39" i="17" l="1"/>
  <c r="AW27" i="17"/>
  <c r="AX31" i="17"/>
  <c r="AX39" i="17" l="1"/>
  <c r="AX27" i="17"/>
  <c r="AY31" i="17"/>
  <c r="AY39" i="17" l="1"/>
  <c r="AY27" i="17"/>
  <c r="AZ31" i="17"/>
  <c r="AZ39" i="17" l="1"/>
  <c r="AZ27" i="17"/>
  <c r="B72" i="17" l="1"/>
  <c r="B113" i="17" s="1"/>
  <c r="B71" i="17"/>
  <c r="B112" i="17" s="1"/>
  <c r="B117" i="17" l="1"/>
  <c r="B114" i="17" s="1"/>
  <c r="B99" i="17" s="1"/>
  <c r="D5" i="17" l="1"/>
  <c r="D9" i="17" s="1"/>
  <c r="D10" i="17" s="1"/>
  <c r="E5" i="17"/>
  <c r="E9" i="17" s="1"/>
  <c r="E10" i="17" s="1"/>
  <c r="F5" i="17"/>
  <c r="C5" i="17"/>
  <c r="C9" i="17" s="1"/>
  <c r="C63" i="17" s="1"/>
  <c r="B105" i="17"/>
  <c r="D105" i="17" s="1"/>
  <c r="E105" i="17" s="1"/>
  <c r="F105" i="17" s="1"/>
  <c r="G105" i="17" s="1"/>
  <c r="H105" i="17" s="1"/>
  <c r="I105" i="17" s="1"/>
  <c r="J105" i="17" s="1"/>
  <c r="K105" i="17" s="1"/>
  <c r="L105" i="17" s="1"/>
  <c r="M105" i="17" s="1"/>
  <c r="N105" i="17" s="1"/>
  <c r="O105" i="17" s="1"/>
  <c r="P105" i="17" s="1"/>
  <c r="Q105" i="17" s="1"/>
  <c r="R105" i="17" s="1"/>
  <c r="S105" i="17" s="1"/>
  <c r="T105" i="17" s="1"/>
  <c r="U105" i="17" s="1"/>
  <c r="V105" i="17" s="1"/>
  <c r="W105" i="17" s="1"/>
  <c r="D68" i="17"/>
  <c r="E68" i="17"/>
  <c r="E63" i="17" l="1"/>
  <c r="D63" i="17"/>
  <c r="AZ67" i="17"/>
  <c r="D67" i="17"/>
  <c r="E67" i="17"/>
  <c r="F67" i="17"/>
  <c r="G67" i="17"/>
  <c r="H67" i="17"/>
  <c r="I67" i="17"/>
  <c r="J67" i="17"/>
  <c r="J34" i="17" s="1"/>
  <c r="K67" i="17"/>
  <c r="K34" i="17" s="1"/>
  <c r="L67" i="17"/>
  <c r="L34" i="17" s="1"/>
  <c r="M67" i="17"/>
  <c r="M34" i="17" s="1"/>
  <c r="N67" i="17"/>
  <c r="N34" i="17" s="1"/>
  <c r="O67" i="17"/>
  <c r="O34" i="17" s="1"/>
  <c r="P67" i="17"/>
  <c r="P34" i="17" s="1"/>
  <c r="Q67" i="17"/>
  <c r="Q34" i="17" s="1"/>
  <c r="R67" i="17"/>
  <c r="R34" i="17" s="1"/>
  <c r="S67" i="17"/>
  <c r="S34" i="17" s="1"/>
  <c r="T67" i="17"/>
  <c r="T34" i="17" s="1"/>
  <c r="U67" i="17"/>
  <c r="U34" i="17" s="1"/>
  <c r="V67" i="17"/>
  <c r="V34" i="17" s="1"/>
  <c r="W67" i="17"/>
  <c r="W34" i="17" s="1"/>
  <c r="X67" i="17"/>
  <c r="X34" i="17" s="1"/>
  <c r="Y67" i="17"/>
  <c r="Y34" i="17" s="1"/>
  <c r="Z67" i="17"/>
  <c r="Z34" i="17" s="1"/>
  <c r="AA67" i="17"/>
  <c r="AA34" i="17" s="1"/>
  <c r="AB67" i="17"/>
  <c r="AB34" i="17" s="1"/>
  <c r="AC67" i="17"/>
  <c r="AC34" i="17" s="1"/>
  <c r="AD67" i="17"/>
  <c r="AD34" i="17" s="1"/>
  <c r="AE67" i="17"/>
  <c r="AE34" i="17" s="1"/>
  <c r="AF67" i="17"/>
  <c r="AF34" i="17" s="1"/>
  <c r="AG67" i="17"/>
  <c r="AG34" i="17" s="1"/>
  <c r="AH67" i="17"/>
  <c r="AH34" i="17" s="1"/>
  <c r="AI67" i="17"/>
  <c r="AI34" i="17" s="1"/>
  <c r="AJ67" i="17"/>
  <c r="AJ34" i="17" s="1"/>
  <c r="AK67" i="17"/>
  <c r="AK34" i="17" s="1"/>
  <c r="AL67" i="17"/>
  <c r="AL34" i="17" s="1"/>
  <c r="AM67" i="17"/>
  <c r="AM34" i="17" s="1"/>
  <c r="AN67" i="17"/>
  <c r="AN34" i="17" s="1"/>
  <c r="AO67" i="17"/>
  <c r="AO34" i="17" s="1"/>
  <c r="AP67" i="17"/>
  <c r="AP34" i="17" s="1"/>
  <c r="AQ67" i="17"/>
  <c r="AQ34" i="17" s="1"/>
  <c r="AR67" i="17"/>
  <c r="AR34" i="17" s="1"/>
  <c r="AS67" i="17"/>
  <c r="AS34" i="17" s="1"/>
  <c r="AT67" i="17"/>
  <c r="AT34" i="17" s="1"/>
  <c r="AU67" i="17"/>
  <c r="AU34" i="17" s="1"/>
  <c r="AV67" i="17"/>
  <c r="AV34" i="17" s="1"/>
  <c r="AW67" i="17"/>
  <c r="AW34" i="17" s="1"/>
  <c r="AX67" i="17"/>
  <c r="AX34" i="17" s="1"/>
  <c r="AY67" i="17"/>
  <c r="AY34" i="17" s="1"/>
  <c r="C67" i="17"/>
  <c r="F34" i="17" l="1"/>
  <c r="I34" i="17"/>
  <c r="H34" i="17"/>
  <c r="G34" i="17"/>
  <c r="E34" i="17"/>
  <c r="C47" i="17"/>
  <c r="D47" i="17" s="1"/>
  <c r="E47" i="17" s="1"/>
  <c r="F47" i="17" s="1"/>
  <c r="G47" i="17" s="1"/>
  <c r="H47" i="17" s="1"/>
  <c r="I47" i="17" s="1"/>
  <c r="J47" i="17" s="1"/>
  <c r="K47" i="17" s="1"/>
  <c r="L47" i="17" s="1"/>
  <c r="M47" i="17" s="1"/>
  <c r="N47" i="17" s="1"/>
  <c r="O47" i="17" s="1"/>
  <c r="P47" i="17" s="1"/>
  <c r="Q47" i="17" s="1"/>
  <c r="R47" i="17" s="1"/>
  <c r="S47" i="17" s="1"/>
  <c r="T47" i="17" s="1"/>
  <c r="U47" i="17" s="1"/>
  <c r="V47" i="17" s="1"/>
  <c r="W47" i="17" s="1"/>
  <c r="X47" i="17" s="1"/>
  <c r="Y47" i="17" s="1"/>
  <c r="Z47" i="17" s="1"/>
  <c r="AA47" i="17" s="1"/>
  <c r="AB47" i="17" s="1"/>
  <c r="AC47" i="17" s="1"/>
  <c r="AD47" i="17" s="1"/>
  <c r="AE47" i="17" s="1"/>
  <c r="AF47" i="17" s="1"/>
  <c r="AG47" i="17" s="1"/>
  <c r="AH47" i="17" s="1"/>
  <c r="AI47" i="17" s="1"/>
  <c r="AJ47" i="17" s="1"/>
  <c r="AK47" i="17" s="1"/>
  <c r="AL47" i="17" s="1"/>
  <c r="AM47" i="17" s="1"/>
  <c r="AN47" i="17" s="1"/>
  <c r="AO47" i="17" s="1"/>
  <c r="AP47" i="17" s="1"/>
  <c r="AQ47" i="17" s="1"/>
  <c r="AR47" i="17" s="1"/>
  <c r="AS47" i="17" s="1"/>
  <c r="AT47" i="17" s="1"/>
  <c r="AU47" i="17" s="1"/>
  <c r="AV47" i="17" s="1"/>
  <c r="AW47" i="17" s="1"/>
  <c r="AX47" i="17" s="1"/>
  <c r="AY47" i="17" s="1"/>
  <c r="AZ47" i="17" s="1"/>
  <c r="C34" i="17"/>
  <c r="D34" i="17"/>
  <c r="AZ34" i="17"/>
  <c r="C70" i="17"/>
  <c r="D70" i="17"/>
  <c r="C35" i="17" l="1"/>
  <c r="C38" i="17" s="1"/>
  <c r="F9" i="17"/>
  <c r="G9" i="17"/>
  <c r="H9" i="17"/>
  <c r="I9" i="17"/>
  <c r="J9" i="17"/>
  <c r="K9" i="17"/>
  <c r="L9" i="17"/>
  <c r="M9" i="17"/>
  <c r="N9" i="17"/>
  <c r="O9" i="17"/>
  <c r="P9" i="17"/>
  <c r="Q9" i="17"/>
  <c r="R9" i="17"/>
  <c r="S9" i="17"/>
  <c r="T9" i="17"/>
  <c r="U9" i="17"/>
  <c r="V9" i="17"/>
  <c r="W9" i="17"/>
  <c r="X9" i="17"/>
  <c r="Y9" i="17"/>
  <c r="Z9" i="17"/>
  <c r="AA9" i="17"/>
  <c r="AB9" i="17"/>
  <c r="AC9" i="17"/>
  <c r="AD9" i="17"/>
  <c r="AE9" i="17"/>
  <c r="AF9" i="17"/>
  <c r="AG9" i="17"/>
  <c r="AH9" i="17"/>
  <c r="AI9" i="17"/>
  <c r="AJ9" i="17"/>
  <c r="AK9" i="17"/>
  <c r="AL9" i="17"/>
  <c r="AM9" i="17"/>
  <c r="AN9" i="17"/>
  <c r="AO9" i="17"/>
  <c r="AP9" i="17"/>
  <c r="AQ9" i="17"/>
  <c r="AR9" i="17"/>
  <c r="AS9" i="17"/>
  <c r="AT9" i="17"/>
  <c r="AU9" i="17"/>
  <c r="AV9" i="17"/>
  <c r="AW9" i="17"/>
  <c r="AX9" i="17"/>
  <c r="AY9" i="17"/>
  <c r="AZ9" i="17"/>
  <c r="C40" i="17" l="1"/>
  <c r="D35" i="17"/>
  <c r="AH62" i="17"/>
  <c r="AH83" i="17" s="1"/>
  <c r="AI62" i="17"/>
  <c r="AI83" i="17" s="1"/>
  <c r="AJ62" i="17"/>
  <c r="AJ83" i="17" s="1"/>
  <c r="AK62" i="17"/>
  <c r="AK83" i="17" s="1"/>
  <c r="AL62" i="17"/>
  <c r="AL83" i="17" s="1"/>
  <c r="AM62" i="17"/>
  <c r="AM83" i="17" s="1"/>
  <c r="AN62" i="17"/>
  <c r="AN83" i="17" s="1"/>
  <c r="AO62" i="17"/>
  <c r="AO83" i="17" s="1"/>
  <c r="AP62" i="17"/>
  <c r="AP83" i="17" s="1"/>
  <c r="AQ62" i="17"/>
  <c r="AQ83" i="17" s="1"/>
  <c r="AR62" i="17"/>
  <c r="AR83" i="17" s="1"/>
  <c r="AS62" i="17"/>
  <c r="AS83" i="17" s="1"/>
  <c r="AT62" i="17"/>
  <c r="AT83" i="17" s="1"/>
  <c r="AU62" i="17"/>
  <c r="AU83" i="17" s="1"/>
  <c r="AV62" i="17"/>
  <c r="AV83" i="17" s="1"/>
  <c r="AW62" i="17"/>
  <c r="AW83" i="17" s="1"/>
  <c r="AX62" i="17"/>
  <c r="AX83" i="17" s="1"/>
  <c r="AY62" i="17"/>
  <c r="AY83" i="17" s="1"/>
  <c r="AZ62" i="17"/>
  <c r="AZ83" i="17" s="1"/>
  <c r="AH68" i="17"/>
  <c r="AI68" i="17"/>
  <c r="AJ68" i="17"/>
  <c r="AK68" i="17"/>
  <c r="AL68" i="17"/>
  <c r="AM68" i="17"/>
  <c r="AN68" i="17"/>
  <c r="AO68" i="17"/>
  <c r="AP68" i="17"/>
  <c r="AQ68" i="17"/>
  <c r="AR68" i="17"/>
  <c r="AS68" i="17"/>
  <c r="AT68" i="17"/>
  <c r="AU68" i="17"/>
  <c r="AV68" i="17"/>
  <c r="AW68" i="17"/>
  <c r="AX68" i="17"/>
  <c r="AY68" i="17"/>
  <c r="AZ68" i="17"/>
  <c r="AH87" i="17"/>
  <c r="AI87" i="17"/>
  <c r="AJ87" i="17"/>
  <c r="AK87" i="17"/>
  <c r="AL87" i="17"/>
  <c r="AM87" i="17"/>
  <c r="AN87" i="17"/>
  <c r="AO87" i="17"/>
  <c r="AP87" i="17"/>
  <c r="AQ87" i="17"/>
  <c r="AR87" i="17"/>
  <c r="AS87" i="17"/>
  <c r="AT87" i="17"/>
  <c r="AU87" i="17"/>
  <c r="AV87" i="17"/>
  <c r="AW87" i="17"/>
  <c r="AX87" i="17"/>
  <c r="AY87" i="17"/>
  <c r="AZ87" i="17"/>
  <c r="C48" i="17" l="1"/>
  <c r="C41" i="17"/>
  <c r="D38" i="17" s="1"/>
  <c r="D40" i="17" s="1"/>
  <c r="E35" i="17"/>
  <c r="C18" i="17"/>
  <c r="D18" i="17"/>
  <c r="C74" i="17" l="1"/>
  <c r="D48" i="17"/>
  <c r="D41" i="17"/>
  <c r="E38" i="17" s="1"/>
  <c r="E40" i="17" s="1"/>
  <c r="F35" i="17"/>
  <c r="G35" i="17"/>
  <c r="C78" i="17"/>
  <c r="D74" i="17" l="1"/>
  <c r="E48" i="17"/>
  <c r="E41" i="17"/>
  <c r="F38" i="17" s="1"/>
  <c r="F40" i="17" s="1"/>
  <c r="F48" i="17" s="1"/>
  <c r="H35" i="17"/>
  <c r="C106" i="17"/>
  <c r="D108" i="17" s="1"/>
  <c r="F74" i="17" l="1"/>
  <c r="E74" i="17"/>
  <c r="F41" i="17"/>
  <c r="G38" i="17" s="1"/>
  <c r="G40" i="17" s="1"/>
  <c r="G48" i="17" s="1"/>
  <c r="C113" i="17"/>
  <c r="C57" i="17"/>
  <c r="I35" i="17"/>
  <c r="C13" i="17"/>
  <c r="C15" i="17" s="1"/>
  <c r="C17" i="17" s="1"/>
  <c r="C75" i="17" s="1"/>
  <c r="C76" i="17" s="1"/>
  <c r="D54" i="17"/>
  <c r="G41" i="17" l="1"/>
  <c r="H38" i="17" s="1"/>
  <c r="H40" i="17" s="1"/>
  <c r="H48" i="17" s="1"/>
  <c r="G74" i="17"/>
  <c r="J35" i="17"/>
  <c r="C77" i="17"/>
  <c r="F68" i="17"/>
  <c r="G68" i="17"/>
  <c r="H68" i="17"/>
  <c r="I68" i="17"/>
  <c r="J68" i="17"/>
  <c r="K68" i="17"/>
  <c r="L68" i="17"/>
  <c r="M68" i="17"/>
  <c r="N68" i="17"/>
  <c r="O68" i="17"/>
  <c r="P68" i="17"/>
  <c r="Q68" i="17"/>
  <c r="R68" i="17"/>
  <c r="S68" i="17"/>
  <c r="T68" i="17"/>
  <c r="U68" i="17"/>
  <c r="V68" i="17"/>
  <c r="W68" i="17"/>
  <c r="X68" i="17"/>
  <c r="Y68" i="17"/>
  <c r="Z68" i="17"/>
  <c r="AA68" i="17"/>
  <c r="AB68" i="17"/>
  <c r="AC68" i="17"/>
  <c r="AD68" i="17"/>
  <c r="AE68" i="17"/>
  <c r="AF68" i="17"/>
  <c r="AG68" i="17"/>
  <c r="H41" i="17" l="1"/>
  <c r="I38" i="17" s="1"/>
  <c r="I40" i="17" s="1"/>
  <c r="I48" i="17" s="1"/>
  <c r="H74" i="17"/>
  <c r="K35" i="17"/>
  <c r="I41" i="17" l="1"/>
  <c r="J38" i="17" s="1"/>
  <c r="J40" i="17" s="1"/>
  <c r="J48" i="17" s="1"/>
  <c r="I74" i="17"/>
  <c r="L35" i="17"/>
  <c r="J41" i="17" l="1"/>
  <c r="K38" i="17" s="1"/>
  <c r="K40" i="17" s="1"/>
  <c r="K48" i="17" s="1"/>
  <c r="J74" i="17"/>
  <c r="M35" i="17"/>
  <c r="C53" i="17"/>
  <c r="D53" i="17" s="1"/>
  <c r="C54" i="17"/>
  <c r="K41" i="17" l="1"/>
  <c r="L38" i="17" s="1"/>
  <c r="L40" i="17" s="1"/>
  <c r="L48" i="17" s="1"/>
  <c r="L74" i="17" s="1"/>
  <c r="K74" i="17"/>
  <c r="L41" i="17"/>
  <c r="M38" i="17" s="1"/>
  <c r="M40" i="17" s="1"/>
  <c r="M48" i="17" s="1"/>
  <c r="E53" i="17"/>
  <c r="N35" i="17"/>
  <c r="H25" i="17"/>
  <c r="E18" i="17"/>
  <c r="E62" i="17"/>
  <c r="E83" i="17" s="1"/>
  <c r="F62" i="17"/>
  <c r="F83" i="17" s="1"/>
  <c r="G62" i="17"/>
  <c r="G83" i="17" s="1"/>
  <c r="H62" i="17"/>
  <c r="H83" i="17" s="1"/>
  <c r="I62" i="17"/>
  <c r="I83" i="17" s="1"/>
  <c r="J62" i="17"/>
  <c r="J83" i="17" s="1"/>
  <c r="K62" i="17"/>
  <c r="K83" i="17" s="1"/>
  <c r="L62" i="17"/>
  <c r="L83" i="17" s="1"/>
  <c r="M62" i="17"/>
  <c r="M83" i="17" s="1"/>
  <c r="N62" i="17"/>
  <c r="N83" i="17" s="1"/>
  <c r="O62" i="17"/>
  <c r="O83" i="17" s="1"/>
  <c r="P62" i="17"/>
  <c r="P83" i="17" s="1"/>
  <c r="Q62" i="17"/>
  <c r="Q83" i="17" s="1"/>
  <c r="R62" i="17"/>
  <c r="R83" i="17" s="1"/>
  <c r="S62" i="17"/>
  <c r="S83" i="17" s="1"/>
  <c r="T62" i="17"/>
  <c r="T83" i="17" s="1"/>
  <c r="U62" i="17"/>
  <c r="U83" i="17" s="1"/>
  <c r="V62" i="17"/>
  <c r="V83" i="17" s="1"/>
  <c r="W62" i="17"/>
  <c r="W83" i="17" s="1"/>
  <c r="X62" i="17"/>
  <c r="X83" i="17" s="1"/>
  <c r="Y62" i="17"/>
  <c r="Y83" i="17" s="1"/>
  <c r="Z62" i="17"/>
  <c r="Z83" i="17" s="1"/>
  <c r="AA62" i="17"/>
  <c r="AA83" i="17" s="1"/>
  <c r="AB62" i="17"/>
  <c r="AB83" i="17" s="1"/>
  <c r="AC62" i="17"/>
  <c r="AC83" i="17" s="1"/>
  <c r="AD62" i="17"/>
  <c r="AD83" i="17" s="1"/>
  <c r="AE62" i="17"/>
  <c r="AE83" i="17" s="1"/>
  <c r="AF62" i="17"/>
  <c r="AF83" i="17" s="1"/>
  <c r="AG62" i="17"/>
  <c r="AG83" i="17" s="1"/>
  <c r="C62" i="17"/>
  <c r="C83" i="17" s="1"/>
  <c r="M74" i="17" l="1"/>
  <c r="M41" i="17"/>
  <c r="N38" i="17" s="1"/>
  <c r="N40" i="17" s="1"/>
  <c r="N48" i="17" s="1"/>
  <c r="O35" i="17"/>
  <c r="F53" i="17"/>
  <c r="N74" i="17" l="1"/>
  <c r="N41" i="17"/>
  <c r="O38" i="17" s="1"/>
  <c r="O40" i="17" s="1"/>
  <c r="O48" i="17" s="1"/>
  <c r="O74" i="17" s="1"/>
  <c r="P35" i="17"/>
  <c r="G53" i="17"/>
  <c r="O41" i="17" l="1"/>
  <c r="P38" i="17" s="1"/>
  <c r="P40" i="17" s="1"/>
  <c r="P48" i="17" s="1"/>
  <c r="Q35" i="17"/>
  <c r="H53" i="17"/>
  <c r="P74" i="17" l="1"/>
  <c r="P41" i="17"/>
  <c r="Q38" i="17" s="1"/>
  <c r="Q40" i="17" s="1"/>
  <c r="Q48" i="17" s="1"/>
  <c r="Q74" i="17" s="1"/>
  <c r="R35" i="17"/>
  <c r="I53" i="17"/>
  <c r="F18" i="17"/>
  <c r="Q41" i="17" l="1"/>
  <c r="R38" i="17" s="1"/>
  <c r="R40" i="17" s="1"/>
  <c r="R48" i="17" s="1"/>
  <c r="R74" i="17" s="1"/>
  <c r="S35" i="17"/>
  <c r="J53" i="17"/>
  <c r="G18" i="17"/>
  <c r="R41" i="17" l="1"/>
  <c r="S38" i="17" s="1"/>
  <c r="S40" i="17" s="1"/>
  <c r="S48" i="17" s="1"/>
  <c r="T35" i="17"/>
  <c r="K53" i="17"/>
  <c r="H18" i="17"/>
  <c r="S74" i="17" l="1"/>
  <c r="S41" i="17"/>
  <c r="T38" i="17" s="1"/>
  <c r="T40" i="17" s="1"/>
  <c r="T48" i="17" s="1"/>
  <c r="U35" i="17"/>
  <c r="L53" i="17"/>
  <c r="I18" i="17"/>
  <c r="T74" i="17" l="1"/>
  <c r="T41" i="17"/>
  <c r="U38" i="17" s="1"/>
  <c r="U40" i="17" s="1"/>
  <c r="U48" i="17" s="1"/>
  <c r="V35" i="17"/>
  <c r="M53" i="17"/>
  <c r="J18" i="17"/>
  <c r="U74" i="17" l="1"/>
  <c r="U41" i="17"/>
  <c r="V38" i="17" s="1"/>
  <c r="V40" i="17" s="1"/>
  <c r="V48" i="17" s="1"/>
  <c r="W35" i="17"/>
  <c r="N53" i="17"/>
  <c r="K18" i="17"/>
  <c r="V74" i="17" l="1"/>
  <c r="V41" i="17"/>
  <c r="W38" i="17" s="1"/>
  <c r="W40" i="17" s="1"/>
  <c r="W48" i="17" s="1"/>
  <c r="X35" i="17"/>
  <c r="O53" i="17"/>
  <c r="L18" i="17"/>
  <c r="W74" i="17" l="1"/>
  <c r="W41" i="17"/>
  <c r="X38" i="17" s="1"/>
  <c r="X40" i="17" s="1"/>
  <c r="X48" i="17" s="1"/>
  <c r="Y35" i="17"/>
  <c r="P53" i="17"/>
  <c r="M18" i="17"/>
  <c r="X74" i="17" l="1"/>
  <c r="X41" i="17"/>
  <c r="Y38" i="17" s="1"/>
  <c r="Y40" i="17" s="1"/>
  <c r="Y48" i="17" s="1"/>
  <c r="Z35" i="17"/>
  <c r="Q53" i="17"/>
  <c r="N18" i="17"/>
  <c r="Y74" i="17" l="1"/>
  <c r="Y41" i="17"/>
  <c r="Z38" i="17" s="1"/>
  <c r="Z40" i="17" s="1"/>
  <c r="Z48" i="17" s="1"/>
  <c r="Z74" i="17" s="1"/>
  <c r="AA35" i="17"/>
  <c r="R53" i="17"/>
  <c r="O18" i="17"/>
  <c r="Z41" i="17" l="1"/>
  <c r="AA38" i="17" s="1"/>
  <c r="AA40" i="17" s="1"/>
  <c r="AA48" i="17" s="1"/>
  <c r="AB35" i="17"/>
  <c r="S53" i="17"/>
  <c r="P18" i="17"/>
  <c r="AA74" i="17" l="1"/>
  <c r="AA41" i="17"/>
  <c r="AB38" i="17" s="1"/>
  <c r="AB40" i="17" s="1"/>
  <c r="AB48" i="17" s="1"/>
  <c r="AC35" i="17"/>
  <c r="T53" i="17"/>
  <c r="Q18" i="17"/>
  <c r="AB74" i="17" l="1"/>
  <c r="AB41" i="17"/>
  <c r="AC38" i="17" s="1"/>
  <c r="AC40" i="17" s="1"/>
  <c r="AC48" i="17" s="1"/>
  <c r="AD35" i="17"/>
  <c r="U53" i="17"/>
  <c r="R18" i="17"/>
  <c r="X87" i="17"/>
  <c r="Z87" i="17"/>
  <c r="AB87" i="17"/>
  <c r="AC87" i="17"/>
  <c r="AE87" i="17"/>
  <c r="AG87" i="17"/>
  <c r="W87" i="17"/>
  <c r="V87" i="17"/>
  <c r="T87" i="17"/>
  <c r="AC74" i="17" l="1"/>
  <c r="AC41" i="17"/>
  <c r="AD38" i="17" s="1"/>
  <c r="AD40" i="17" s="1"/>
  <c r="AD48" i="17" s="1"/>
  <c r="AE35" i="17"/>
  <c r="V53" i="17"/>
  <c r="S18" i="17"/>
  <c r="Y18" i="17"/>
  <c r="AD87" i="17"/>
  <c r="AA87" i="17"/>
  <c r="AF87" i="17"/>
  <c r="U87" i="17"/>
  <c r="Y87" i="17"/>
  <c r="AD74" i="17" l="1"/>
  <c r="AD41" i="17"/>
  <c r="AE38" i="17" s="1"/>
  <c r="AE40" i="17" s="1"/>
  <c r="AE48" i="17" s="1"/>
  <c r="AF35" i="17"/>
  <c r="W53" i="17"/>
  <c r="T18" i="17"/>
  <c r="Z18" i="17"/>
  <c r="AE74" i="17" l="1"/>
  <c r="AE41" i="17"/>
  <c r="AF38" i="17" s="1"/>
  <c r="AF40" i="17" s="1"/>
  <c r="AF48" i="17" s="1"/>
  <c r="AG35" i="17"/>
  <c r="X53" i="17"/>
  <c r="U18" i="17"/>
  <c r="AA18" i="17"/>
  <c r="H63" i="17"/>
  <c r="H70" i="17" s="1"/>
  <c r="H10" i="17"/>
  <c r="F10" i="17"/>
  <c r="F63" i="17"/>
  <c r="F70" i="17" s="1"/>
  <c r="AF74" i="17" l="1"/>
  <c r="AF41" i="17"/>
  <c r="AG38" i="17" s="1"/>
  <c r="AG40" i="17" s="1"/>
  <c r="AG48" i="17" s="1"/>
  <c r="AH35" i="17"/>
  <c r="Y53" i="17"/>
  <c r="V18" i="17"/>
  <c r="AB18" i="17"/>
  <c r="G10" i="17"/>
  <c r="G63" i="17"/>
  <c r="G70" i="17" s="1"/>
  <c r="E70" i="17"/>
  <c r="I63" i="17"/>
  <c r="I70" i="17" s="1"/>
  <c r="I10" i="17"/>
  <c r="J63" i="17"/>
  <c r="J70" i="17" s="1"/>
  <c r="J10" i="17"/>
  <c r="AG74" i="17" l="1"/>
  <c r="AG41" i="17"/>
  <c r="AH38" i="17" s="1"/>
  <c r="AH40" i="17" s="1"/>
  <c r="AH48" i="17" s="1"/>
  <c r="AI35" i="17"/>
  <c r="Z53" i="17"/>
  <c r="X18" i="17"/>
  <c r="W18" i="17"/>
  <c r="C79" i="17"/>
  <c r="C80" i="17" s="1"/>
  <c r="AC18" i="17"/>
  <c r="C19" i="17"/>
  <c r="K10" i="17"/>
  <c r="K63" i="17"/>
  <c r="K70" i="17" s="1"/>
  <c r="AH74" i="17" l="1"/>
  <c r="AH41" i="17"/>
  <c r="AI38" i="17" s="1"/>
  <c r="AI40" i="17" s="1"/>
  <c r="AI48" i="17" s="1"/>
  <c r="C49" i="17"/>
  <c r="C50" i="17" s="1"/>
  <c r="AJ35" i="17"/>
  <c r="AA53" i="17"/>
  <c r="C55" i="17"/>
  <c r="C58" i="17" s="1"/>
  <c r="C85" i="17"/>
  <c r="AD18" i="17"/>
  <c r="L63" i="17"/>
  <c r="L70" i="17" s="1"/>
  <c r="L10" i="17"/>
  <c r="AI74" i="17" l="1"/>
  <c r="AI41" i="17"/>
  <c r="AJ38" i="17" s="1"/>
  <c r="AJ40" i="17" s="1"/>
  <c r="AJ48" i="17" s="1"/>
  <c r="C112" i="17"/>
  <c r="C111" i="17" s="1"/>
  <c r="AK35" i="17"/>
  <c r="AB53" i="17"/>
  <c r="AE18" i="17"/>
  <c r="M63" i="17"/>
  <c r="M70" i="17" s="1"/>
  <c r="M10" i="17"/>
  <c r="AJ74" i="17" l="1"/>
  <c r="AJ41" i="17"/>
  <c r="AK38" i="17" s="1"/>
  <c r="AK40" i="17" s="1"/>
  <c r="AK48" i="17" s="1"/>
  <c r="AL35" i="17"/>
  <c r="AC53" i="17"/>
  <c r="AF18" i="17"/>
  <c r="O15" i="17"/>
  <c r="N10" i="17"/>
  <c r="N63" i="17"/>
  <c r="N70" i="17" s="1"/>
  <c r="AK74" i="17" l="1"/>
  <c r="AK41" i="17"/>
  <c r="AL38" i="17" s="1"/>
  <c r="AL40" i="17" s="1"/>
  <c r="AL48" i="17" s="1"/>
  <c r="AM35" i="17"/>
  <c r="AD53" i="17"/>
  <c r="P15" i="17"/>
  <c r="O63" i="17"/>
  <c r="O70" i="17" s="1"/>
  <c r="O10" i="17"/>
  <c r="AL74" i="17" l="1"/>
  <c r="AL41" i="17"/>
  <c r="AM38" i="17" s="1"/>
  <c r="AM40" i="17" s="1"/>
  <c r="AM48" i="17" s="1"/>
  <c r="AN35" i="17"/>
  <c r="AE53" i="17"/>
  <c r="AG18" i="17"/>
  <c r="O87" i="17"/>
  <c r="Q15" i="17"/>
  <c r="P10" i="17"/>
  <c r="P63" i="17"/>
  <c r="P70" i="17" s="1"/>
  <c r="O16" i="17"/>
  <c r="O17" i="17"/>
  <c r="O75" i="17" s="1"/>
  <c r="O76" i="17" s="1"/>
  <c r="AM74" i="17" l="1"/>
  <c r="AM41" i="17"/>
  <c r="AN38" i="17" s="1"/>
  <c r="AN40" i="17" s="1"/>
  <c r="AN48" i="17" s="1"/>
  <c r="O79" i="17"/>
  <c r="AO35" i="17"/>
  <c r="AF53" i="17"/>
  <c r="AH18" i="17"/>
  <c r="P87" i="17"/>
  <c r="O19" i="17"/>
  <c r="R15" i="17"/>
  <c r="Q10" i="17"/>
  <c r="Q63" i="17"/>
  <c r="Q70" i="17" s="1"/>
  <c r="P17" i="17"/>
  <c r="P75" i="17" s="1"/>
  <c r="P76" i="17" s="1"/>
  <c r="P16" i="17"/>
  <c r="AN74" i="17" l="1"/>
  <c r="AN41" i="17"/>
  <c r="AO38" i="17" s="1"/>
  <c r="AO40" i="17" s="1"/>
  <c r="AO48" i="17" s="1"/>
  <c r="AP35" i="17"/>
  <c r="AG53" i="17"/>
  <c r="AH10" i="17"/>
  <c r="AH15" i="17"/>
  <c r="AH63" i="17"/>
  <c r="AH70" i="17" s="1"/>
  <c r="AI18" i="17"/>
  <c r="Q87" i="17"/>
  <c r="R10" i="17"/>
  <c r="S15" i="17"/>
  <c r="S16" i="17" s="1"/>
  <c r="R63" i="17"/>
  <c r="R70" i="17" s="1"/>
  <c r="Q16" i="17"/>
  <c r="Q17" i="17"/>
  <c r="Q75" i="17" s="1"/>
  <c r="Q76" i="17" s="1"/>
  <c r="P19" i="17"/>
  <c r="O85" i="17"/>
  <c r="AO74" i="17" l="1"/>
  <c r="AO41" i="17"/>
  <c r="AP38" i="17" s="1"/>
  <c r="AP40" i="17" s="1"/>
  <c r="AP48" i="17" s="1"/>
  <c r="AQ35" i="17"/>
  <c r="AH53" i="17"/>
  <c r="AJ18" i="17"/>
  <c r="AI10" i="17"/>
  <c r="AI63" i="17"/>
  <c r="AI70" i="17" s="1"/>
  <c r="AI15" i="17"/>
  <c r="AH16" i="17"/>
  <c r="AH17" i="17"/>
  <c r="AH75" i="17" s="1"/>
  <c r="AH76" i="17" s="1"/>
  <c r="R87" i="17"/>
  <c r="S63" i="17"/>
  <c r="S70" i="17" s="1"/>
  <c r="S10" i="17"/>
  <c r="R17" i="17"/>
  <c r="R75" i="17" s="1"/>
  <c r="R76" i="17" s="1"/>
  <c r="R16" i="17"/>
  <c r="S17" i="17"/>
  <c r="S75" i="17" s="1"/>
  <c r="Q19" i="17"/>
  <c r="P79" i="17"/>
  <c r="S76" i="17" l="1"/>
  <c r="S79" i="17" s="1"/>
  <c r="AP74" i="17"/>
  <c r="AI76" i="17"/>
  <c r="AP41" i="17"/>
  <c r="AQ38" i="17" s="1"/>
  <c r="AQ40" i="17" s="1"/>
  <c r="AQ48" i="17" s="1"/>
  <c r="AH79" i="17"/>
  <c r="AH85" i="17" s="1"/>
  <c r="AR35" i="17"/>
  <c r="AI53" i="17"/>
  <c r="AJ15" i="17"/>
  <c r="AJ63" i="17"/>
  <c r="AJ70" i="17" s="1"/>
  <c r="AJ10" i="17"/>
  <c r="AI17" i="17"/>
  <c r="AI75" i="17" s="1"/>
  <c r="AI16" i="17"/>
  <c r="AK18" i="17"/>
  <c r="AH19" i="17"/>
  <c r="S87" i="17"/>
  <c r="S19" i="17"/>
  <c r="T63" i="17"/>
  <c r="T70" i="17" s="1"/>
  <c r="T15" i="17"/>
  <c r="T10" i="17"/>
  <c r="R19" i="17"/>
  <c r="U15" i="17"/>
  <c r="P85" i="17"/>
  <c r="Q79" i="17"/>
  <c r="AQ74" i="17" l="1"/>
  <c r="AQ41" i="17"/>
  <c r="AR38" i="17" s="1"/>
  <c r="AR40" i="17" s="1"/>
  <c r="AR48" i="17" s="1"/>
  <c r="AI79" i="17"/>
  <c r="AI85" i="17" s="1"/>
  <c r="AS35" i="17"/>
  <c r="AJ53" i="17"/>
  <c r="AL18" i="17"/>
  <c r="AI19" i="17"/>
  <c r="AK15" i="17"/>
  <c r="AK63" i="17"/>
  <c r="AK70" i="17" s="1"/>
  <c r="AK10" i="17"/>
  <c r="AJ16" i="17"/>
  <c r="AJ17" i="17"/>
  <c r="AJ75" i="17" s="1"/>
  <c r="AJ76" i="17" s="1"/>
  <c r="S85" i="17"/>
  <c r="T17" i="17"/>
  <c r="T75" i="17" s="1"/>
  <c r="T76" i="17" s="1"/>
  <c r="T16" i="17"/>
  <c r="R79" i="17"/>
  <c r="V15" i="17"/>
  <c r="U10" i="17"/>
  <c r="U63" i="17"/>
  <c r="U70" i="17" s="1"/>
  <c r="Q85" i="17"/>
  <c r="AR74" i="17" l="1"/>
  <c r="AR41" i="17"/>
  <c r="AS38" i="17" s="1"/>
  <c r="AS40" i="17" s="1"/>
  <c r="AS48" i="17" s="1"/>
  <c r="AS74" i="17" s="1"/>
  <c r="T79" i="17"/>
  <c r="AJ79" i="17"/>
  <c r="AJ85" i="17" s="1"/>
  <c r="AT35" i="17"/>
  <c r="AK53" i="17"/>
  <c r="AJ19" i="17"/>
  <c r="AK16" i="17"/>
  <c r="AK17" i="17"/>
  <c r="AK75" i="17" s="1"/>
  <c r="AK76" i="17" s="1"/>
  <c r="AL15" i="17"/>
  <c r="AL10" i="17"/>
  <c r="AL63" i="17"/>
  <c r="AL70" i="17" s="1"/>
  <c r="AM18" i="17"/>
  <c r="W15" i="17"/>
  <c r="W16" i="17" s="1"/>
  <c r="R85" i="17"/>
  <c r="T19" i="17"/>
  <c r="U16" i="17"/>
  <c r="U17" i="17"/>
  <c r="U75" i="17" s="1"/>
  <c r="U76" i="17" s="1"/>
  <c r="V10" i="17"/>
  <c r="V63" i="17"/>
  <c r="V70" i="17" s="1"/>
  <c r="AS41" i="17" l="1"/>
  <c r="AT38" i="17" s="1"/>
  <c r="AT40" i="17" s="1"/>
  <c r="AT48" i="17" s="1"/>
  <c r="AT74" i="17" s="1"/>
  <c r="U79" i="17"/>
  <c r="AK79" i="17"/>
  <c r="AK85" i="17" s="1"/>
  <c r="AU35" i="17"/>
  <c r="AL53" i="17"/>
  <c r="AK19" i="17"/>
  <c r="AM63" i="17"/>
  <c r="AM70" i="17" s="1"/>
  <c r="AM10" i="17"/>
  <c r="AM15" i="17"/>
  <c r="AN18" i="17"/>
  <c r="AL16" i="17"/>
  <c r="AL17" i="17"/>
  <c r="AL75" i="17" s="1"/>
  <c r="AL76" i="17" s="1"/>
  <c r="T85" i="17"/>
  <c r="W63" i="17"/>
  <c r="W70" i="17" s="1"/>
  <c r="W10" i="17"/>
  <c r="W17" i="17"/>
  <c r="W75" i="17" s="1"/>
  <c r="X15" i="17"/>
  <c r="U19" i="17"/>
  <c r="V17" i="17"/>
  <c r="V75" i="17" s="1"/>
  <c r="V76" i="17" s="1"/>
  <c r="V16" i="17"/>
  <c r="W76" i="17" l="1"/>
  <c r="W79" i="17" s="1"/>
  <c r="AT41" i="17"/>
  <c r="AU38" i="17" s="1"/>
  <c r="AU40" i="17" s="1"/>
  <c r="AU48" i="17" s="1"/>
  <c r="V79" i="17"/>
  <c r="AL79" i="17"/>
  <c r="AL85" i="17" s="1"/>
  <c r="AV35" i="17"/>
  <c r="AM53" i="17"/>
  <c r="AL19" i="17"/>
  <c r="AM17" i="17"/>
  <c r="AM75" i="17" s="1"/>
  <c r="AM76" i="17" s="1"/>
  <c r="AM16" i="17"/>
  <c r="AN63" i="17"/>
  <c r="AN70" i="17" s="1"/>
  <c r="AN15" i="17"/>
  <c r="AN10" i="17"/>
  <c r="AO18" i="17"/>
  <c r="V19" i="17"/>
  <c r="W19" i="17"/>
  <c r="Y15" i="17"/>
  <c r="U85" i="17"/>
  <c r="X10" i="17"/>
  <c r="X63" i="17"/>
  <c r="X70" i="17" s="1"/>
  <c r="AU74" i="17" l="1"/>
  <c r="AN76" i="17"/>
  <c r="AU41" i="17"/>
  <c r="AV38" i="17" s="1"/>
  <c r="AV40" i="17" s="1"/>
  <c r="AV48" i="17" s="1"/>
  <c r="AM79" i="17"/>
  <c r="AM85" i="17" s="1"/>
  <c r="AW35" i="17"/>
  <c r="AN53" i="17"/>
  <c r="AP18" i="17"/>
  <c r="AO10" i="17"/>
  <c r="AO15" i="17"/>
  <c r="AO63" i="17"/>
  <c r="AO70" i="17" s="1"/>
  <c r="AN17" i="17"/>
  <c r="AN75" i="17" s="1"/>
  <c r="AN16" i="17"/>
  <c r="AM19" i="17"/>
  <c r="W85" i="17"/>
  <c r="Z15" i="17"/>
  <c r="Y63" i="17"/>
  <c r="Y70" i="17" s="1"/>
  <c r="Y10" i="17"/>
  <c r="X17" i="17"/>
  <c r="X75" i="17" s="1"/>
  <c r="X76" i="17" s="1"/>
  <c r="X16" i="17"/>
  <c r="V85" i="17"/>
  <c r="AV74" i="17" l="1"/>
  <c r="AV41" i="17"/>
  <c r="AW38" i="17" s="1"/>
  <c r="AW40" i="17" s="1"/>
  <c r="AW48" i="17" s="1"/>
  <c r="X79" i="17"/>
  <c r="AN79" i="17"/>
  <c r="AN85" i="17" s="1"/>
  <c r="AX35" i="17"/>
  <c r="AO53" i="17"/>
  <c r="AP15" i="17"/>
  <c r="AP10" i="17"/>
  <c r="AP63" i="17"/>
  <c r="AP70" i="17" s="1"/>
  <c r="AQ18" i="17"/>
  <c r="AN19" i="17"/>
  <c r="AO16" i="17"/>
  <c r="AO17" i="17"/>
  <c r="AO75" i="17" s="1"/>
  <c r="AO76" i="17" s="1"/>
  <c r="X19" i="17"/>
  <c r="Y16" i="17"/>
  <c r="Y17" i="17"/>
  <c r="Y75" i="17" s="1"/>
  <c r="Y76" i="17" s="1"/>
  <c r="AA15" i="17"/>
  <c r="Z10" i="17"/>
  <c r="Z63" i="17"/>
  <c r="Z70" i="17" s="1"/>
  <c r="AW74" i="17" l="1"/>
  <c r="AW41" i="17"/>
  <c r="AX38" i="17" s="1"/>
  <c r="AX40" i="17" s="1"/>
  <c r="AX48" i="17" s="1"/>
  <c r="AX74" i="17" s="1"/>
  <c r="Y79" i="17"/>
  <c r="AO79" i="17"/>
  <c r="AO85" i="17" s="1"/>
  <c r="AY35" i="17"/>
  <c r="AP53" i="17"/>
  <c r="AR18" i="17"/>
  <c r="AO19" i="17"/>
  <c r="AQ10" i="17"/>
  <c r="AQ63" i="17"/>
  <c r="AQ70" i="17" s="1"/>
  <c r="AQ15" i="17"/>
  <c r="AP17" i="17"/>
  <c r="AP75" i="17" s="1"/>
  <c r="AP76" i="17" s="1"/>
  <c r="AP16" i="17"/>
  <c r="AB15" i="17"/>
  <c r="AB17" i="17" s="1"/>
  <c r="AB75" i="17" s="1"/>
  <c r="X85" i="17"/>
  <c r="Z17" i="17"/>
  <c r="Z75" i="17" s="1"/>
  <c r="Z76" i="17" s="1"/>
  <c r="Z16" i="17"/>
  <c r="AA63" i="17"/>
  <c r="AA70" i="17" s="1"/>
  <c r="AA10" i="17"/>
  <c r="Y19" i="17"/>
  <c r="AC15" i="17"/>
  <c r="AX41" i="17" l="1"/>
  <c r="AY38" i="17" s="1"/>
  <c r="AY40" i="17" s="1"/>
  <c r="AY48" i="17" s="1"/>
  <c r="Z79" i="17"/>
  <c r="AP79" i="17"/>
  <c r="AP85" i="17" s="1"/>
  <c r="AZ35" i="17"/>
  <c r="AQ53" i="17"/>
  <c r="AP19" i="17"/>
  <c r="AQ16" i="17"/>
  <c r="AQ17" i="17"/>
  <c r="AQ75" i="17" s="1"/>
  <c r="AQ76" i="17" s="1"/>
  <c r="AR15" i="17"/>
  <c r="AR10" i="17"/>
  <c r="AR63" i="17"/>
  <c r="AR70" i="17" s="1"/>
  <c r="AS18" i="17"/>
  <c r="Y85" i="17"/>
  <c r="AB16" i="17"/>
  <c r="AB19" i="17"/>
  <c r="AB63" i="17"/>
  <c r="AB70" i="17" s="1"/>
  <c r="AB76" i="17" s="1"/>
  <c r="AB10" i="17"/>
  <c r="AC63" i="17"/>
  <c r="AC70" i="17" s="1"/>
  <c r="AC76" i="17" s="1"/>
  <c r="AC10" i="17"/>
  <c r="AA17" i="17"/>
  <c r="AA75" i="17" s="1"/>
  <c r="AA76" i="17" s="1"/>
  <c r="AA16" i="17"/>
  <c r="Z19" i="17"/>
  <c r="AC17" i="17"/>
  <c r="AC75" i="17" s="1"/>
  <c r="AC16" i="17"/>
  <c r="AY74" i="17" l="1"/>
  <c r="AY41" i="17"/>
  <c r="AZ38" i="17" s="1"/>
  <c r="AZ40" i="17" s="1"/>
  <c r="AA79" i="17"/>
  <c r="AQ79" i="17"/>
  <c r="AQ85" i="17" s="1"/>
  <c r="AC79" i="17"/>
  <c r="AR53" i="17"/>
  <c r="AQ19" i="17"/>
  <c r="AS63" i="17"/>
  <c r="AS70" i="17" s="1"/>
  <c r="AS15" i="17"/>
  <c r="AS10" i="17"/>
  <c r="AT18" i="17"/>
  <c r="AR16" i="17"/>
  <c r="AR17" i="17"/>
  <c r="AR75" i="17" s="1"/>
  <c r="AR76" i="17" s="1"/>
  <c r="AB79" i="17"/>
  <c r="AD15" i="17"/>
  <c r="AD17" i="17" s="1"/>
  <c r="AD75" i="17" s="1"/>
  <c r="AA19" i="17"/>
  <c r="Z85" i="17"/>
  <c r="AC19" i="17"/>
  <c r="AZ41" i="17" l="1"/>
  <c r="AZ48" i="17"/>
  <c r="AZ74" i="17" s="1"/>
  <c r="AR79" i="17"/>
  <c r="AR85" i="17" s="1"/>
  <c r="AS53" i="17"/>
  <c r="AT10" i="17"/>
  <c r="AT15" i="17"/>
  <c r="AT63" i="17"/>
  <c r="AT70" i="17" s="1"/>
  <c r="AS17" i="17"/>
  <c r="AS75" i="17" s="1"/>
  <c r="AS76" i="17" s="1"/>
  <c r="AS16" i="17"/>
  <c r="AR19" i="17"/>
  <c r="AU18" i="17"/>
  <c r="AB85" i="17"/>
  <c r="AD16" i="17"/>
  <c r="AD63" i="17"/>
  <c r="AD70" i="17" s="1"/>
  <c r="AD76" i="17" s="1"/>
  <c r="AD10" i="17"/>
  <c r="AD19" i="17"/>
  <c r="AE15" i="17"/>
  <c r="AA85" i="17"/>
  <c r="AC85" i="17"/>
  <c r="AS79" i="17" l="1"/>
  <c r="AS85" i="17" s="1"/>
  <c r="AT53" i="17"/>
  <c r="AS19" i="17"/>
  <c r="AU63" i="17"/>
  <c r="AU70" i="17" s="1"/>
  <c r="AU10" i="17"/>
  <c r="AU15" i="17"/>
  <c r="AT16" i="17"/>
  <c r="AT17" i="17"/>
  <c r="AT75" i="17" s="1"/>
  <c r="AT76" i="17" s="1"/>
  <c r="AV18" i="17"/>
  <c r="AD79" i="17"/>
  <c r="AF15" i="17"/>
  <c r="AE10" i="17"/>
  <c r="AE63" i="17"/>
  <c r="AE70" i="17" s="1"/>
  <c r="AT79" i="17" l="1"/>
  <c r="AT85" i="17" s="1"/>
  <c r="AU53" i="17"/>
  <c r="AT19" i="17"/>
  <c r="AV10" i="17"/>
  <c r="AV15" i="17"/>
  <c r="AV63" i="17"/>
  <c r="AV70" i="17" s="1"/>
  <c r="AW18" i="17"/>
  <c r="AU17" i="17"/>
  <c r="AU75" i="17" s="1"/>
  <c r="AU76" i="17" s="1"/>
  <c r="AU16" i="17"/>
  <c r="AD85" i="17"/>
  <c r="AG15" i="17"/>
  <c r="AE17" i="17"/>
  <c r="AE75" i="17" s="1"/>
  <c r="AE76" i="17" s="1"/>
  <c r="AE16" i="17"/>
  <c r="AF63" i="17"/>
  <c r="AF70" i="17" s="1"/>
  <c r="AF10" i="17"/>
  <c r="AE79" i="17" l="1"/>
  <c r="AU79" i="17"/>
  <c r="AU85" i="17" s="1"/>
  <c r="AV53" i="17"/>
  <c r="AU19" i="17"/>
  <c r="AW10" i="17"/>
  <c r="AW63" i="17"/>
  <c r="AW70" i="17" s="1"/>
  <c r="AW15" i="17"/>
  <c r="AV16" i="17"/>
  <c r="AV17" i="17"/>
  <c r="AV75" i="17" s="1"/>
  <c r="AV76" i="17" s="1"/>
  <c r="AX18" i="17"/>
  <c r="AE19" i="17"/>
  <c r="AG63" i="17"/>
  <c r="AG70" i="17" s="1"/>
  <c r="AG10" i="17"/>
  <c r="AF17" i="17"/>
  <c r="AF75" i="17" s="1"/>
  <c r="AF76" i="17" s="1"/>
  <c r="AF16" i="17"/>
  <c r="AF79" i="17" l="1"/>
  <c r="AV79" i="17"/>
  <c r="AV85" i="17" s="1"/>
  <c r="AW53" i="17"/>
  <c r="AV19" i="17"/>
  <c r="AY18" i="17"/>
  <c r="AW17" i="17"/>
  <c r="AW75" i="17" s="1"/>
  <c r="AW76" i="17" s="1"/>
  <c r="AW16" i="17"/>
  <c r="AX10" i="17"/>
  <c r="AX63" i="17"/>
  <c r="AX70" i="17" s="1"/>
  <c r="AX15" i="17"/>
  <c r="AF19" i="17"/>
  <c r="AG16" i="17"/>
  <c r="AG17" i="17"/>
  <c r="AG75" i="17" s="1"/>
  <c r="AG76" i="17" s="1"/>
  <c r="AE85" i="17"/>
  <c r="AG79" i="17" l="1"/>
  <c r="AW79" i="17"/>
  <c r="AW85" i="17" s="1"/>
  <c r="AX53" i="17"/>
  <c r="AY15" i="17"/>
  <c r="AY63" i="17"/>
  <c r="AY70" i="17" s="1"/>
  <c r="AY10" i="17"/>
  <c r="AX17" i="17"/>
  <c r="AX75" i="17" s="1"/>
  <c r="AX76" i="17" s="1"/>
  <c r="AX16" i="17"/>
  <c r="AW19" i="17"/>
  <c r="AZ18" i="17"/>
  <c r="AF85" i="17"/>
  <c r="AG19" i="17"/>
  <c r="AX79" i="17" l="1"/>
  <c r="AX85" i="17" s="1"/>
  <c r="AY53" i="17"/>
  <c r="AZ63" i="17"/>
  <c r="AZ70" i="17" s="1"/>
  <c r="AZ15" i="17"/>
  <c r="AZ10" i="17"/>
  <c r="AX19" i="17"/>
  <c r="AY17" i="17"/>
  <c r="AY75" i="17" s="1"/>
  <c r="AY76" i="17" s="1"/>
  <c r="AY16" i="17"/>
  <c r="AG85" i="17"/>
  <c r="AY79" i="17" l="1"/>
  <c r="AY85" i="17" s="1"/>
  <c r="C91" i="17"/>
  <c r="AZ53" i="17"/>
  <c r="AY19" i="17"/>
  <c r="AZ17" i="17"/>
  <c r="AZ75" i="17" s="1"/>
  <c r="AZ76" i="17" s="1"/>
  <c r="AZ16" i="17"/>
  <c r="AZ79" i="17" l="1"/>
  <c r="AZ85" i="17" s="1"/>
  <c r="AZ19" i="17"/>
  <c r="D77" i="17" l="1"/>
  <c r="D107" i="17" l="1"/>
  <c r="D106" i="17" s="1"/>
  <c r="D13" i="17"/>
  <c r="D15" i="17" s="1"/>
  <c r="D78" i="17" l="1"/>
  <c r="D17" i="17"/>
  <c r="D75" i="17" s="1"/>
  <c r="D76" i="17" s="1"/>
  <c r="D16" i="17"/>
  <c r="D19" i="17" l="1"/>
  <c r="D55" i="17" s="1"/>
  <c r="D112" i="17" s="1"/>
  <c r="D79" i="17"/>
  <c r="D80" i="17" s="1"/>
  <c r="D49" i="17" s="1"/>
  <c r="E108" i="17"/>
  <c r="D113" i="17"/>
  <c r="D57" i="17"/>
  <c r="D111" i="17" l="1"/>
  <c r="D58" i="17"/>
  <c r="D50" i="17"/>
  <c r="D85" i="17"/>
  <c r="E77" i="17"/>
  <c r="E13" i="17"/>
  <c r="E15" i="17" s="1"/>
  <c r="E107" i="17"/>
  <c r="E106" i="17" s="1"/>
  <c r="E78" i="17" l="1"/>
  <c r="E87" i="17" s="1"/>
  <c r="F108" i="17"/>
  <c r="E16" i="17"/>
  <c r="E17" i="17"/>
  <c r="E75" i="17" s="1"/>
  <c r="E76" i="17" s="1"/>
  <c r="E19" i="17" l="1"/>
  <c r="E55" i="17" s="1"/>
  <c r="E112" i="17" s="1"/>
  <c r="E57" i="17"/>
  <c r="E113" i="17"/>
  <c r="E58" i="17" l="1"/>
  <c r="E79" i="17"/>
  <c r="F13" i="17"/>
  <c r="F15" i="17" s="1"/>
  <c r="F77" i="17"/>
  <c r="F107" i="17"/>
  <c r="F106" i="17" s="1"/>
  <c r="E111" i="17"/>
  <c r="E85" i="17" l="1"/>
  <c r="E80" i="17"/>
  <c r="E49" i="17" s="1"/>
  <c r="E50" i="17" s="1"/>
  <c r="G108" i="17"/>
  <c r="F78" i="17"/>
  <c r="F87" i="17" s="1"/>
  <c r="F16" i="17"/>
  <c r="F17" i="17"/>
  <c r="F75" i="17" s="1"/>
  <c r="F76" i="17" s="1"/>
  <c r="F19" i="17" l="1"/>
  <c r="F55" i="17" s="1"/>
  <c r="F112" i="17" s="1"/>
  <c r="F113" i="17"/>
  <c r="F57" i="17"/>
  <c r="F58" i="17" l="1"/>
  <c r="F79" i="17"/>
  <c r="G13" i="17"/>
  <c r="G15" i="17" s="1"/>
  <c r="G107" i="17"/>
  <c r="G106" i="17" s="1"/>
  <c r="G77" i="17"/>
  <c r="F111" i="17"/>
  <c r="F85" i="17" l="1"/>
  <c r="F80" i="17"/>
  <c r="F49" i="17" s="1"/>
  <c r="F50" i="17" s="1"/>
  <c r="H108" i="17"/>
  <c r="G78" i="17"/>
  <c r="G87" i="17" s="1"/>
  <c r="G17" i="17"/>
  <c r="G75" i="17" s="1"/>
  <c r="G76" i="17" s="1"/>
  <c r="G16" i="17"/>
  <c r="G19" i="17" l="1"/>
  <c r="G55" i="17" s="1"/>
  <c r="G112" i="17" s="1"/>
  <c r="G79" i="17"/>
  <c r="G113" i="17"/>
  <c r="G57" i="17"/>
  <c r="G58" i="17" l="1"/>
  <c r="G85" i="17"/>
  <c r="G80" i="17"/>
  <c r="H77" i="17"/>
  <c r="H107" i="17"/>
  <c r="H106" i="17" s="1"/>
  <c r="H13" i="17"/>
  <c r="H15" i="17" s="1"/>
  <c r="G111" i="17"/>
  <c r="I108" i="17" l="1"/>
  <c r="H78" i="17"/>
  <c r="H87" i="17" s="1"/>
  <c r="H17" i="17"/>
  <c r="H75" i="17" s="1"/>
  <c r="H76" i="17" s="1"/>
  <c r="H16" i="17"/>
  <c r="G49" i="17"/>
  <c r="G50" i="17" s="1"/>
  <c r="H19" i="17" l="1"/>
  <c r="H55" i="17" s="1"/>
  <c r="H112" i="17" s="1"/>
  <c r="H113" i="17"/>
  <c r="H57" i="17"/>
  <c r="H58" i="17" l="1"/>
  <c r="H79" i="17"/>
  <c r="H85" i="17" s="1"/>
  <c r="H111" i="17"/>
  <c r="I107" i="17"/>
  <c r="I106" i="17" s="1"/>
  <c r="I77" i="17"/>
  <c r="I13" i="17"/>
  <c r="I15" i="17" s="1"/>
  <c r="H80" i="17" l="1"/>
  <c r="H49" i="17" s="1"/>
  <c r="H50" i="17" s="1"/>
  <c r="I16" i="17"/>
  <c r="I17" i="17"/>
  <c r="I75" i="17" s="1"/>
  <c r="I76" i="17" s="1"/>
  <c r="J108" i="17"/>
  <c r="I78" i="17"/>
  <c r="I19" i="17" l="1"/>
  <c r="I55" i="17" s="1"/>
  <c r="I112" i="17" s="1"/>
  <c r="I57" i="17"/>
  <c r="I113" i="17"/>
  <c r="I87" i="17"/>
  <c r="I58" i="17" l="1"/>
  <c r="I79" i="17"/>
  <c r="J13" i="17"/>
  <c r="J15" i="17" s="1"/>
  <c r="J107" i="17"/>
  <c r="J106" i="17" s="1"/>
  <c r="J77" i="17"/>
  <c r="I111" i="17"/>
  <c r="I85" i="17" l="1"/>
  <c r="I80" i="17"/>
  <c r="I49" i="17" s="1"/>
  <c r="I50" i="17" s="1"/>
  <c r="K108" i="17"/>
  <c r="J78" i="17"/>
  <c r="J87" i="17" s="1"/>
  <c r="J17" i="17"/>
  <c r="J75" i="17" s="1"/>
  <c r="J76" i="17" s="1"/>
  <c r="J16" i="17"/>
  <c r="J19" i="17" l="1"/>
  <c r="J55" i="17" s="1"/>
  <c r="J112" i="17" s="1"/>
  <c r="J79" i="17"/>
  <c r="J57" i="17"/>
  <c r="J113" i="17"/>
  <c r="J58" i="17" l="1"/>
  <c r="J85" i="17"/>
  <c r="J80" i="17"/>
  <c r="J49" i="17" s="1"/>
  <c r="J50" i="17" s="1"/>
  <c r="K13" i="17"/>
  <c r="K15" i="17" s="1"/>
  <c r="K77" i="17"/>
  <c r="K107" i="17"/>
  <c r="K106" i="17" s="1"/>
  <c r="J111" i="17"/>
  <c r="L108" i="17" l="1"/>
  <c r="K78" i="17"/>
  <c r="K87" i="17" s="1"/>
  <c r="K16" i="17"/>
  <c r="K17" i="17"/>
  <c r="K75" i="17" s="1"/>
  <c r="K76" i="17" s="1"/>
  <c r="K19" i="17" l="1"/>
  <c r="K55" i="17" s="1"/>
  <c r="K112" i="17" s="1"/>
  <c r="K79" i="17"/>
  <c r="K85" i="17" s="1"/>
  <c r="K57" i="17"/>
  <c r="K113" i="17"/>
  <c r="K58" i="17" l="1"/>
  <c r="K80" i="17"/>
  <c r="K49" i="17" s="1"/>
  <c r="K50" i="17" s="1"/>
  <c r="L13" i="17"/>
  <c r="L15" i="17" s="1"/>
  <c r="L77" i="17"/>
  <c r="L107" i="17"/>
  <c r="L106" i="17" s="1"/>
  <c r="K111" i="17"/>
  <c r="M108" i="17" l="1"/>
  <c r="L78" i="17"/>
  <c r="L16" i="17"/>
  <c r="L17" i="17"/>
  <c r="L75" i="17" s="1"/>
  <c r="L76" i="17" s="1"/>
  <c r="L19" i="17" l="1"/>
  <c r="L55" i="17" s="1"/>
  <c r="L112" i="17" s="1"/>
  <c r="L87" i="17"/>
  <c r="L57" i="17"/>
  <c r="L113" i="17"/>
  <c r="L58" i="17" l="1"/>
  <c r="L79" i="17"/>
  <c r="M107" i="17"/>
  <c r="M106" i="17" s="1"/>
  <c r="M13" i="17"/>
  <c r="M15" i="17" s="1"/>
  <c r="M77" i="17"/>
  <c r="L111" i="17"/>
  <c r="L85" i="17" l="1"/>
  <c r="L80" i="17"/>
  <c r="L49" i="17" s="1"/>
  <c r="L50" i="17" s="1"/>
  <c r="M16" i="17"/>
  <c r="M17" i="17"/>
  <c r="M75" i="17" s="1"/>
  <c r="M76" i="17" s="1"/>
  <c r="N108" i="17"/>
  <c r="M78" i="17"/>
  <c r="M87" i="17" s="1"/>
  <c r="M19" i="17" l="1"/>
  <c r="M55" i="17" s="1"/>
  <c r="M112" i="17" s="1"/>
  <c r="M79" i="17"/>
  <c r="M113" i="17"/>
  <c r="M57" i="17"/>
  <c r="M58" i="17" l="1"/>
  <c r="M111" i="17"/>
  <c r="M85" i="17"/>
  <c r="M80" i="17"/>
  <c r="N77" i="17"/>
  <c r="N107" i="17"/>
  <c r="N106" i="17" s="1"/>
  <c r="N13" i="17"/>
  <c r="N15" i="17" s="1"/>
  <c r="M49" i="17" l="1"/>
  <c r="M50" i="17" s="1"/>
  <c r="N16" i="17"/>
  <c r="N17" i="17"/>
  <c r="N75" i="17" s="1"/>
  <c r="N76" i="17" s="1"/>
  <c r="O108" i="17"/>
  <c r="N78" i="17"/>
  <c r="N19" i="17" l="1"/>
  <c r="N55" i="17" s="1"/>
  <c r="O55" i="17" s="1"/>
  <c r="N87" i="17"/>
  <c r="N57" i="17"/>
  <c r="N113" i="17"/>
  <c r="O107" i="17"/>
  <c r="N112" i="17" l="1"/>
  <c r="N111" i="17" s="1"/>
  <c r="N58" i="17"/>
  <c r="C89" i="17"/>
  <c r="D89" i="17"/>
  <c r="E89" i="17"/>
  <c r="H89" i="17"/>
  <c r="F89" i="17"/>
  <c r="I89" i="17"/>
  <c r="G89" i="17"/>
  <c r="M89" i="17"/>
  <c r="L89" i="17"/>
  <c r="K89" i="17"/>
  <c r="J89" i="17"/>
  <c r="N79" i="17"/>
  <c r="O106" i="17"/>
  <c r="P108" i="17" s="1"/>
  <c r="P107" i="17" s="1"/>
  <c r="P55" i="17"/>
  <c r="O112" i="17"/>
  <c r="N85" i="17" l="1"/>
  <c r="N80" i="17"/>
  <c r="O113" i="17"/>
  <c r="O111" i="17" s="1"/>
  <c r="O89" i="17"/>
  <c r="O57" i="17"/>
  <c r="O58" i="17" s="1"/>
  <c r="P106" i="17"/>
  <c r="P89" i="17" s="1"/>
  <c r="P112" i="17"/>
  <c r="Q55" i="17"/>
  <c r="P57" i="17"/>
  <c r="P58" i="17" s="1"/>
  <c r="P113" i="17"/>
  <c r="O80" i="17" l="1"/>
  <c r="N49" i="17"/>
  <c r="N50" i="17" s="1"/>
  <c r="C98" i="17"/>
  <c r="C96" i="17"/>
  <c r="Q108" i="17"/>
  <c r="Q107" i="17" s="1"/>
  <c r="Q106" i="17" s="1"/>
  <c r="P111" i="17"/>
  <c r="R55" i="17"/>
  <c r="Q112" i="17"/>
  <c r="P80" i="17" l="1"/>
  <c r="O49" i="17"/>
  <c r="O50" i="17" s="1"/>
  <c r="Q89" i="17"/>
  <c r="Q113" i="17"/>
  <c r="Q111" i="17" s="1"/>
  <c r="Q57" i="17"/>
  <c r="Q58" i="17" s="1"/>
  <c r="R108" i="17"/>
  <c r="R107" i="17" s="1"/>
  <c r="R106" i="17" s="1"/>
  <c r="R112" i="17"/>
  <c r="S55" i="17"/>
  <c r="Q80" i="17" l="1"/>
  <c r="P49" i="17"/>
  <c r="P50" i="17" s="1"/>
  <c r="R89" i="17"/>
  <c r="R57" i="17"/>
  <c r="R58" i="17" s="1"/>
  <c r="R113" i="17"/>
  <c r="R111" i="17" s="1"/>
  <c r="S108" i="17"/>
  <c r="S107" i="17" s="1"/>
  <c r="S106" i="17" s="1"/>
  <c r="S112" i="17"/>
  <c r="T55" i="17"/>
  <c r="R80" i="17" l="1"/>
  <c r="Q49" i="17"/>
  <c r="Q50" i="17" s="1"/>
  <c r="S89" i="17"/>
  <c r="S57" i="17"/>
  <c r="S58" i="17" s="1"/>
  <c r="T108" i="17"/>
  <c r="T107" i="17" s="1"/>
  <c r="T106" i="17" s="1"/>
  <c r="T89" i="17" s="1"/>
  <c r="S113" i="17"/>
  <c r="T112" i="17"/>
  <c r="U55" i="17"/>
  <c r="S111" i="17"/>
  <c r="R49" i="17" l="1"/>
  <c r="R50" i="17" s="1"/>
  <c r="S80" i="17"/>
  <c r="U108" i="17"/>
  <c r="U107" i="17" s="1"/>
  <c r="U106" i="17" s="1"/>
  <c r="T57" i="17"/>
  <c r="T58" i="17" s="1"/>
  <c r="T113" i="17"/>
  <c r="T111" i="17" s="1"/>
  <c r="U112" i="17"/>
  <c r="V55" i="17"/>
  <c r="S49" i="17" l="1"/>
  <c r="S50" i="17" s="1"/>
  <c r="T80" i="17"/>
  <c r="U113" i="17"/>
  <c r="U111" i="17" s="1"/>
  <c r="U57" i="17"/>
  <c r="U58" i="17" s="1"/>
  <c r="U89" i="17"/>
  <c r="V108" i="17"/>
  <c r="V107" i="17" s="1"/>
  <c r="W55" i="17"/>
  <c r="V112" i="17"/>
  <c r="U80" i="17" l="1"/>
  <c r="T49" i="17"/>
  <c r="T50" i="17" s="1"/>
  <c r="V106" i="17"/>
  <c r="W112" i="17"/>
  <c r="X55" i="17"/>
  <c r="U49" i="17" l="1"/>
  <c r="U50" i="17" s="1"/>
  <c r="V80" i="17"/>
  <c r="V57" i="17"/>
  <c r="V58" i="17" s="1"/>
  <c r="V89" i="17"/>
  <c r="V113" i="17"/>
  <c r="V111" i="17" s="1"/>
  <c r="W108" i="17"/>
  <c r="W107" i="17" s="1"/>
  <c r="W106" i="17" s="1"/>
  <c r="Y55" i="17"/>
  <c r="X112" i="17"/>
  <c r="V49" i="17" l="1"/>
  <c r="V50" i="17" s="1"/>
  <c r="W80" i="17"/>
  <c r="W113" i="17"/>
  <c r="W111" i="17" s="1"/>
  <c r="W89" i="17"/>
  <c r="W57" i="17"/>
  <c r="W58" i="17" s="1"/>
  <c r="Z55" i="17"/>
  <c r="Y112" i="17"/>
  <c r="X80" i="17" l="1"/>
  <c r="W49" i="17"/>
  <c r="W50" i="17" s="1"/>
  <c r="X57" i="17"/>
  <c r="X58" i="17" s="1"/>
  <c r="X113" i="17"/>
  <c r="X111" i="17" s="1"/>
  <c r="X89" i="17"/>
  <c r="Z112" i="17"/>
  <c r="AA55" i="17"/>
  <c r="X49" i="17" l="1"/>
  <c r="X50" i="17" s="1"/>
  <c r="Y80" i="17"/>
  <c r="AA112" i="17"/>
  <c r="AB55" i="17"/>
  <c r="Z80" i="17" l="1"/>
  <c r="Y49" i="17"/>
  <c r="Y50" i="17" s="1"/>
  <c r="Y113" i="17"/>
  <c r="Y111" i="17" s="1"/>
  <c r="Y57" i="17"/>
  <c r="Y58" i="17" s="1"/>
  <c r="Y89" i="17"/>
  <c r="AC55" i="17"/>
  <c r="AB112" i="17"/>
  <c r="Z49" i="17" l="1"/>
  <c r="Z50" i="17" s="1"/>
  <c r="AA80" i="17"/>
  <c r="AC112" i="17"/>
  <c r="AD55" i="17"/>
  <c r="AB80" i="17" l="1"/>
  <c r="AA49" i="17"/>
  <c r="AA50" i="17" s="1"/>
  <c r="Z113" i="17"/>
  <c r="Z111" i="17" s="1"/>
  <c r="Z89" i="17"/>
  <c r="Z57" i="17"/>
  <c r="Z58" i="17" s="1"/>
  <c r="AE55" i="17"/>
  <c r="AD112" i="17"/>
  <c r="AB49" i="17" l="1"/>
  <c r="AB50" i="17" s="1"/>
  <c r="AC80" i="17"/>
  <c r="AF55" i="17"/>
  <c r="AE112" i="17"/>
  <c r="AD80" i="17" l="1"/>
  <c r="AC49" i="17"/>
  <c r="AC50" i="17" s="1"/>
  <c r="AA57" i="17"/>
  <c r="AA58" i="17" s="1"/>
  <c r="AA89" i="17"/>
  <c r="AA113" i="17"/>
  <c r="AA111" i="17" s="1"/>
  <c r="AG55" i="17"/>
  <c r="AF112" i="17"/>
  <c r="AD49" i="17" l="1"/>
  <c r="AD50" i="17" s="1"/>
  <c r="AE80" i="17"/>
  <c r="AB113" i="17"/>
  <c r="AB111" i="17" s="1"/>
  <c r="AB89" i="17"/>
  <c r="AB57" i="17"/>
  <c r="AB58" i="17" s="1"/>
  <c r="AG112" i="17"/>
  <c r="AH55" i="17"/>
  <c r="AF80" i="17" l="1"/>
  <c r="AE49" i="17"/>
  <c r="AE50" i="17" s="1"/>
  <c r="AC57" i="17"/>
  <c r="AC58" i="17" s="1"/>
  <c r="AC113" i="17"/>
  <c r="AC111" i="17" s="1"/>
  <c r="AC89" i="17"/>
  <c r="AH112" i="17"/>
  <c r="AI55" i="17"/>
  <c r="AF49" i="17" l="1"/>
  <c r="AF50" i="17" s="1"/>
  <c r="AG80" i="17"/>
  <c r="AJ55" i="17"/>
  <c r="AI112" i="17"/>
  <c r="AG49" i="17" l="1"/>
  <c r="AG50" i="17" s="1"/>
  <c r="AH80" i="17"/>
  <c r="AD113" i="17"/>
  <c r="AD111" i="17" s="1"/>
  <c r="AD57" i="17"/>
  <c r="AD58" i="17" s="1"/>
  <c r="AD89" i="17"/>
  <c r="AK55" i="17"/>
  <c r="AJ112" i="17"/>
  <c r="AI80" i="17" l="1"/>
  <c r="AH49" i="17"/>
  <c r="AH50" i="17" s="1"/>
  <c r="AK112" i="17"/>
  <c r="AL55" i="17"/>
  <c r="AI49" i="17" l="1"/>
  <c r="AI50" i="17" s="1"/>
  <c r="AJ80" i="17"/>
  <c r="AE113" i="17"/>
  <c r="AE111" i="17" s="1"/>
  <c r="AE57" i="17"/>
  <c r="AE58" i="17" s="1"/>
  <c r="AE89" i="17"/>
  <c r="AL112" i="17"/>
  <c r="AM55" i="17"/>
  <c r="AJ49" i="17" l="1"/>
  <c r="AJ50" i="17" s="1"/>
  <c r="AK80" i="17"/>
  <c r="AF57" i="17"/>
  <c r="AF58" i="17" s="1"/>
  <c r="AF113" i="17"/>
  <c r="AF111" i="17" s="1"/>
  <c r="AF89" i="17"/>
  <c r="AN55" i="17"/>
  <c r="AM112" i="17"/>
  <c r="AL80" i="17" l="1"/>
  <c r="AK49" i="17"/>
  <c r="AK50" i="17" s="1"/>
  <c r="AG57" i="17"/>
  <c r="AG58" i="17" s="1"/>
  <c r="AG113" i="17"/>
  <c r="AG111" i="17" s="1"/>
  <c r="AG89" i="17"/>
  <c r="AO55" i="17"/>
  <c r="AN112" i="17"/>
  <c r="AM80" i="17" l="1"/>
  <c r="AL49" i="17"/>
  <c r="AL50" i="17" s="1"/>
  <c r="AP55" i="17"/>
  <c r="AO112" i="17"/>
  <c r="AM49" i="17" l="1"/>
  <c r="AM50" i="17" s="1"/>
  <c r="AN80" i="17"/>
  <c r="AH113" i="17"/>
  <c r="AH111" i="17" s="1"/>
  <c r="AH57" i="17"/>
  <c r="AH58" i="17" s="1"/>
  <c r="AH89" i="17"/>
  <c r="AQ55" i="17"/>
  <c r="AP112" i="17"/>
  <c r="AN49" i="17" l="1"/>
  <c r="AN50" i="17" s="1"/>
  <c r="AO80" i="17"/>
  <c r="AQ112" i="17"/>
  <c r="AR55" i="17"/>
  <c r="AO49" i="17" l="1"/>
  <c r="AO50" i="17" s="1"/>
  <c r="AP80" i="17"/>
  <c r="AI57" i="17"/>
  <c r="AI58" i="17" s="1"/>
  <c r="AI113" i="17"/>
  <c r="AI111" i="17" s="1"/>
  <c r="AI89" i="17"/>
  <c r="AR112" i="17"/>
  <c r="AS55" i="17"/>
  <c r="AP49" i="17" l="1"/>
  <c r="AP50" i="17" s="1"/>
  <c r="AQ80" i="17"/>
  <c r="AT55" i="17"/>
  <c r="AS112" i="17"/>
  <c r="AR80" i="17" l="1"/>
  <c r="AQ49" i="17"/>
  <c r="AQ50" i="17" s="1"/>
  <c r="AJ113" i="17"/>
  <c r="AJ111" i="17" s="1"/>
  <c r="AJ57" i="17"/>
  <c r="AJ58" i="17" s="1"/>
  <c r="AJ89" i="17"/>
  <c r="AT112" i="17"/>
  <c r="AU55" i="17"/>
  <c r="AS80" i="17" l="1"/>
  <c r="AR49" i="17"/>
  <c r="AR50" i="17" s="1"/>
  <c r="AU112" i="17"/>
  <c r="AV55" i="17"/>
  <c r="AS49" i="17" l="1"/>
  <c r="AS50" i="17" s="1"/>
  <c r="AT80" i="17"/>
  <c r="AK89" i="17"/>
  <c r="AK113" i="17"/>
  <c r="AK111" i="17" s="1"/>
  <c r="AK57" i="17"/>
  <c r="AK58" i="17" s="1"/>
  <c r="AW55" i="17"/>
  <c r="AV112" i="17"/>
  <c r="AT49" i="17" l="1"/>
  <c r="AT50" i="17" s="1"/>
  <c r="AU80" i="17"/>
  <c r="AW112" i="17"/>
  <c r="AX55" i="17"/>
  <c r="AV80" i="17" l="1"/>
  <c r="AU49" i="17"/>
  <c r="AU50" i="17" s="1"/>
  <c r="AL113" i="17"/>
  <c r="AL111" i="17" s="1"/>
  <c r="AL57" i="17"/>
  <c r="AL58" i="17" s="1"/>
  <c r="AL89" i="17"/>
  <c r="AY55" i="17"/>
  <c r="AX112" i="17"/>
  <c r="AV49" i="17" l="1"/>
  <c r="AV50" i="17" s="1"/>
  <c r="AW80" i="17"/>
  <c r="AZ55" i="17"/>
  <c r="AY112" i="17"/>
  <c r="AW49" i="17" l="1"/>
  <c r="AW50" i="17" s="1"/>
  <c r="AX80" i="17"/>
  <c r="AM57" i="17"/>
  <c r="AM58" i="17" s="1"/>
  <c r="AM89" i="17"/>
  <c r="AM113" i="17"/>
  <c r="AM111" i="17" s="1"/>
  <c r="AZ112" i="17"/>
  <c r="AX49" i="17" l="1"/>
  <c r="AX50" i="17" s="1"/>
  <c r="AY80" i="17"/>
  <c r="AN57" i="17"/>
  <c r="AN58" i="17" s="1"/>
  <c r="AN113" i="17"/>
  <c r="AN111" i="17" s="1"/>
  <c r="AN89" i="17"/>
  <c r="AZ80" i="17" l="1"/>
  <c r="AZ49" i="17" s="1"/>
  <c r="AZ50" i="17" s="1"/>
  <c r="AY49" i="17"/>
  <c r="AY50" i="17" s="1"/>
  <c r="AO89" i="17"/>
  <c r="AO57" i="17"/>
  <c r="AO58" i="17" s="1"/>
  <c r="AO113" i="17"/>
  <c r="AO111" i="17" s="1"/>
  <c r="AP89" i="17" l="1"/>
  <c r="AP113" i="17"/>
  <c r="AP111" i="17" s="1"/>
  <c r="AP57" i="17"/>
  <c r="AP58" i="17" s="1"/>
  <c r="AQ113" i="17" l="1"/>
  <c r="AQ111" i="17" s="1"/>
  <c r="AQ57" i="17"/>
  <c r="AQ58" i="17" s="1"/>
  <c r="AQ89" i="17"/>
  <c r="AR113" i="17" l="1"/>
  <c r="AR111" i="17" s="1"/>
  <c r="AR89" i="17"/>
  <c r="AR57" i="17"/>
  <c r="AR58" i="17" s="1"/>
  <c r="AS113" i="17" l="1"/>
  <c r="AS111" i="17" s="1"/>
  <c r="AS57" i="17"/>
  <c r="AS58" i="17" s="1"/>
  <c r="AS89" i="17"/>
  <c r="AT89" i="17" l="1"/>
  <c r="AT57" i="17"/>
  <c r="AT58" i="17" s="1"/>
  <c r="AT113" i="17"/>
  <c r="AT111" i="17" s="1"/>
  <c r="AU57" i="17" l="1"/>
  <c r="AU58" i="17" s="1"/>
  <c r="AU89" i="17"/>
  <c r="AU113" i="17"/>
  <c r="AU111" i="17" s="1"/>
  <c r="AV89" i="17" l="1"/>
  <c r="AV113" i="17"/>
  <c r="AV111" i="17" s="1"/>
  <c r="AV57" i="17"/>
  <c r="AV58" i="17" s="1"/>
  <c r="AW89" i="17" l="1"/>
  <c r="AW57" i="17"/>
  <c r="AW58" i="17" s="1"/>
  <c r="AW113" i="17"/>
  <c r="AW111" i="17" s="1"/>
  <c r="AX57" i="17" l="1"/>
  <c r="AX58" i="17" s="1"/>
  <c r="AX113" i="17"/>
  <c r="AX111" i="17" s="1"/>
  <c r="AX89" i="17"/>
  <c r="AY57" i="17" l="1"/>
  <c r="AY58" i="17" s="1"/>
  <c r="AY113" i="17"/>
  <c r="AY111" i="17" s="1"/>
  <c r="AY89" i="17"/>
  <c r="AZ89" i="17" l="1"/>
  <c r="AZ57" i="17"/>
  <c r="AZ58" i="17" s="1"/>
  <c r="AZ113" i="17"/>
  <c r="AZ111" i="17" s="1"/>
  <c r="B111" i="17" s="1"/>
  <c r="B94" i="17" s="1"/>
  <c r="C93" i="17" s="1"/>
</calcChain>
</file>

<file path=xl/sharedStrings.xml><?xml version="1.0" encoding="utf-8"?>
<sst xmlns="http://schemas.openxmlformats.org/spreadsheetml/2006/main" count="105" uniqueCount="94">
  <si>
    <t>ALLEGATO VIII</t>
  </si>
  <si>
    <t>PROSPETTO DI PIANO ECONOMICO FINANZIARIO (PEF)</t>
  </si>
  <si>
    <r>
      <t xml:space="preserve">Il presente format di PEF riporta le informazioni di tipo quantitativo per la rappresentazione economico-finanziaria della proposta progettuale presentata ed </t>
    </r>
    <r>
      <rPr>
        <u/>
        <sz val="12"/>
        <color rgb="FF000000"/>
        <rFont val="Arial"/>
        <family val="2"/>
      </rPr>
      <t>è fornito a titolo di esempio</t>
    </r>
    <r>
      <rPr>
        <sz val="12"/>
        <color rgb="FF000000"/>
        <rFont val="Arial"/>
        <family val="2"/>
      </rPr>
      <t xml:space="preserve">. E’ facoltà del singolo proponente compilare il modello di PEF proposto ovvero predisporre un proprio eventuale modello comunque pertinente con le finalità del progetto.
Il PEF di cui al prospetto proposto, composto dal Conto economico previsionale, dallo Stato patrimoniale previsionale e dal Flusso di cassa previsionale, è già appositamente predisposto all’immissione dei dati di input, secondo un orizzonte temporale fino a 50 anni, durata massima di una concessione/locazione di valorizzazione. 
Fanno parte integrante del PEF gli schemi di calcolo degli indicatori di valutazione economico-finanziaria e di bancabilità del progetto, il prospetto di calcolo del finanziamento bancario.
</t>
    </r>
    <r>
      <rPr>
        <b/>
        <u/>
        <sz val="12"/>
        <color rgb="FF000000"/>
        <rFont val="Arial"/>
        <family val="2"/>
      </rPr>
      <t>La compilazione dei dati di input è richiesta per i soli campi evidenziati in giallo</t>
    </r>
    <r>
      <rPr>
        <sz val="12"/>
        <color rgb="FF000000"/>
        <rFont val="Arial"/>
        <family val="2"/>
      </rPr>
      <t xml:space="preserve">. Le altre celle contengono infatti già il calcolo necessario a restituire i differenti valori. Qualora il proponente abbia comunque dimestichezza con il foglio di calcolo proposto, lo stesso si può prestare anche ad una successiva modifica e personalizzazione, integrando altre voci del foglio elettronico rappresentativo del PEF ed eventualmente modificando le annualità di riferimento.
</t>
    </r>
    <r>
      <rPr>
        <b/>
        <u/>
        <sz val="12"/>
        <rFont val="Arial"/>
        <family val="2"/>
      </rPr>
      <t>Il PEF dovrà essere debitamente sottoscritto.</t>
    </r>
  </si>
  <si>
    <t>CONTO ECONOMICO PREVISIONALE</t>
  </si>
  <si>
    <t>anni</t>
  </si>
  <si>
    <t>Ricavi di gestione</t>
  </si>
  <si>
    <t>Canone di concessione</t>
  </si>
  <si>
    <t>Costi operativi</t>
  </si>
  <si>
    <t>Capacità</t>
  </si>
  <si>
    <t>EBITDA</t>
  </si>
  <si>
    <t>% su ricavi</t>
  </si>
  <si>
    <t>Contributo pubblico in conto gestione</t>
  </si>
  <si>
    <t>Ammortamenti</t>
  </si>
  <si>
    <t>Oneri finanziari</t>
  </si>
  <si>
    <t>Risultato Ante Imposte</t>
  </si>
  <si>
    <t>Imposte - IRES</t>
  </si>
  <si>
    <t>Imposte - IRAP</t>
  </si>
  <si>
    <t>Risultato netto</t>
  </si>
  <si>
    <t>Aliquote IVA</t>
  </si>
  <si>
    <t>Aliquota IVA a credito</t>
  </si>
  <si>
    <t>Aliquota IVA a debito</t>
  </si>
  <si>
    <t>Calcolo IVA - Costi operativi</t>
  </si>
  <si>
    <t>Variazione</t>
  </si>
  <si>
    <t>Credito IVA</t>
  </si>
  <si>
    <t>Calcolo IVA - Ricavi operativi</t>
  </si>
  <si>
    <t>Debito IVA</t>
  </si>
  <si>
    <t>Credito IVA sui CAPEX</t>
  </si>
  <si>
    <t>Credito IVA (capex)</t>
  </si>
  <si>
    <t>IVA da incassare/pagare</t>
  </si>
  <si>
    <t>Rimborso IVA</t>
  </si>
  <si>
    <t>STATO PATRIMONIALE PREVISIONALE</t>
  </si>
  <si>
    <t>attivo</t>
  </si>
  <si>
    <t xml:space="preserve">Immobilizzazioni </t>
  </si>
  <si>
    <t>Crediti (IVA)</t>
  </si>
  <si>
    <t>Cassa</t>
  </si>
  <si>
    <t>TOTALE ATTIVO</t>
  </si>
  <si>
    <t>passivo</t>
  </si>
  <si>
    <t>Capitale sociale</t>
  </si>
  <si>
    <t>Contributo pubblico</t>
  </si>
  <si>
    <t>Riserve / utili</t>
  </si>
  <si>
    <t>Debiti breve termine</t>
  </si>
  <si>
    <t>Debiti medio/lungo termine</t>
  </si>
  <si>
    <t>TOTALE PASSIVO</t>
  </si>
  <si>
    <t>FLUSSO DI CASSA PREVISIONALE</t>
  </si>
  <si>
    <t>Flusso netto di circolante della gestione corrente (EBITDA)</t>
  </si>
  <si>
    <t>(-) Investimenti per il recupero dell’immobile</t>
  </si>
  <si>
    <t xml:space="preserve">(-) Investimenti per la manutenzione straordinaria programmata </t>
  </si>
  <si>
    <t>(-) Investimenti per arredi e attrezzature etc.</t>
  </si>
  <si>
    <t>(=) Investimenti complessivi</t>
  </si>
  <si>
    <t>(+) Contributo in conto gestione</t>
  </si>
  <si>
    <t>(+) Valore residuo finale (se previsto)</t>
  </si>
  <si>
    <t>(=) Flusso di cassa operativo</t>
  </si>
  <si>
    <t>(+) Capitale privato</t>
  </si>
  <si>
    <t xml:space="preserve">(+) Accensione finanziamenti </t>
  </si>
  <si>
    <t>(+) Contributo pubblico in conto capitale</t>
  </si>
  <si>
    <t>(-) Flussi IVA</t>
  </si>
  <si>
    <t xml:space="preserve"> (-) Imposte su reddito</t>
  </si>
  <si>
    <r>
      <t xml:space="preserve">(=) Flusso di cassa disponibile per il </t>
    </r>
    <r>
      <rPr>
        <b/>
        <i/>
        <sz val="16"/>
        <color rgb="FF000000"/>
        <rFont val="Calibri"/>
        <family val="2"/>
        <scheme val="minor"/>
      </rPr>
      <t xml:space="preserve">debt service </t>
    </r>
  </si>
  <si>
    <t xml:space="preserve">(-) Pagamento interessi passivi </t>
  </si>
  <si>
    <t xml:space="preserve">(-) Rimborso quote capitale debito </t>
  </si>
  <si>
    <t xml:space="preserve">(=) Flusso di cassa disponibile per gli azionisti </t>
  </si>
  <si>
    <t>(=) Flusso di cassa netto progressivo</t>
  </si>
  <si>
    <t>Valutazione economica e finanziaria del progetto</t>
  </si>
  <si>
    <t>Flusso di cassa disponibile per gli azionisti al netto del capitale investito</t>
  </si>
  <si>
    <t>DSCR - Debt Service Cover Ratio</t>
  </si>
  <si>
    <t>LLCR - Loan Life Cover Cover Ratio</t>
  </si>
  <si>
    <t>TIR - Progetto</t>
  </si>
  <si>
    <t>VAN - Progetto</t>
  </si>
  <si>
    <t>tasso di sconto</t>
  </si>
  <si>
    <t>TIR - Azionista</t>
  </si>
  <si>
    <t>VAN - Azionista</t>
  </si>
  <si>
    <t>Finanziamento bancario</t>
  </si>
  <si>
    <t>Rata mutuo (% dell'investimento)</t>
  </si>
  <si>
    <t>Debito residuo</t>
  </si>
  <si>
    <t>Quota capitale (anni di rimborso)</t>
  </si>
  <si>
    <t>Tasso di interessi mutuo bancario previsto</t>
  </si>
  <si>
    <t>Tasso di sconto progetto (WACC)</t>
  </si>
  <si>
    <t>Equity</t>
  </si>
  <si>
    <t>Debito</t>
  </si>
  <si>
    <t>Ke</t>
  </si>
  <si>
    <t>Tasso privo di rischio (Rf)</t>
  </si>
  <si>
    <t>Market Risk Premium (Rm - Rf)</t>
  </si>
  <si>
    <t>β levered</t>
  </si>
  <si>
    <t>β unlevered</t>
  </si>
  <si>
    <t xml:space="preserve">SOTTOSCRIZIONE </t>
  </si>
  <si>
    <t>In caso di RT/Consorzi ordinari tutti i documenti costituenti da inserire nella BUSTA C dovranno essere sottoscritti dal capogruppo in caso di RT/Consorzio costituito, ovvero da tutti i componenti in caso di RT/Consorzio costituendo.</t>
  </si>
  <si>
    <r>
      <t>In caso di Consorzio Stabile/Consorzio tra società cooperative tutti i documenti costituenti da inserire nella BUSTA C dovranno essere sottoscritti dal consorzio.</t>
    </r>
    <r>
      <rPr>
        <i/>
        <sz val="11"/>
        <color theme="1"/>
        <rFont val="Arial"/>
        <family val="2"/>
      </rPr>
      <t xml:space="preserve"> </t>
    </r>
  </si>
  <si>
    <t>Luogo e data</t>
  </si>
  <si>
    <t>______________, _______________</t>
  </si>
  <si>
    <t>Firma Concorrente /capogruppo</t>
  </si>
  <si>
    <t xml:space="preserve">                                                                                                __________________________ </t>
  </si>
  <si>
    <t>Firma mandante</t>
  </si>
  <si>
    <t xml:space="preserve">   ___________________________</t>
  </si>
  <si>
    <t xml:space="preserve">  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</si>
</sst>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 #,##0.00_-;\-&quot;€&quot;\ * #,##0.00_-;_-&quot;€&quot;\ * &quot;-&quot;??_-;_-@_-"/>
    <numFmt numFmtId="165" formatCode="_-* #,##0.00\ _€_-;\-* #,##0.00\ _€_-;_-* &quot;-&quot;??\ _€_-;_-@_-"/>
    <numFmt numFmtId="166" formatCode="_-* #,##0_-;\-* #,##0_-;_-* &quot;-&quot;??_-;_-@_-"/>
    <numFmt numFmtId="167" formatCode="0.0%"/>
    <numFmt numFmtId="168" formatCode="#,##0_ ;\-#,##0\ "/>
  </numFmts>
  <fonts count="42">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b/>
      <sz val="16"/>
      <color theme="1"/>
      <name val="Calibri"/>
      <family val="2"/>
      <scheme val="minor"/>
    </font>
    <font>
      <sz val="10"/>
      <name val="Arial"/>
      <family val="2"/>
    </font>
    <font>
      <b/>
      <sz val="16"/>
      <name val="Calibri"/>
      <family val="2"/>
      <scheme val="minor"/>
    </font>
    <font>
      <b/>
      <sz val="16"/>
      <color rgb="FF000000"/>
      <name val="Calibri"/>
      <family val="2"/>
      <scheme val="minor"/>
    </font>
    <font>
      <b/>
      <i/>
      <sz val="16"/>
      <color rgb="FF000000"/>
      <name val="Calibri"/>
      <family val="2"/>
      <scheme val="minor"/>
    </font>
    <font>
      <sz val="16"/>
      <color theme="1"/>
      <name val="Calibri"/>
      <family val="2"/>
      <scheme val="minor"/>
    </font>
    <font>
      <sz val="16"/>
      <name val="Calibri"/>
      <family val="2"/>
      <scheme val="minor"/>
    </font>
    <font>
      <b/>
      <sz val="16"/>
      <color theme="0"/>
      <name val="Calibri"/>
      <family val="2"/>
      <scheme val="minor"/>
    </font>
    <font>
      <b/>
      <sz val="16"/>
      <color rgb="FFFF0000"/>
      <name val="Calibri"/>
      <family val="2"/>
      <scheme val="minor"/>
    </font>
    <font>
      <b/>
      <sz val="16"/>
      <name val="Calibri"/>
      <family val="2"/>
    </font>
    <font>
      <i/>
      <sz val="16"/>
      <name val="Calibri"/>
      <family val="2"/>
    </font>
    <font>
      <sz val="16"/>
      <name val="Calibri"/>
      <family val="2"/>
    </font>
    <font>
      <b/>
      <sz val="16"/>
      <color indexed="8"/>
      <name val="Calibri"/>
      <family val="2"/>
    </font>
    <font>
      <sz val="16"/>
      <color rgb="FF000000"/>
      <name val="Calibri"/>
      <family val="2"/>
      <scheme val="minor"/>
    </font>
    <font>
      <b/>
      <sz val="16"/>
      <name val="Arial"/>
      <family val="2"/>
    </font>
    <font>
      <sz val="16"/>
      <name val="Arial"/>
      <family val="2"/>
    </font>
    <font>
      <b/>
      <sz val="20"/>
      <color theme="1"/>
      <name val="Calibri"/>
      <family val="2"/>
      <scheme val="minor"/>
    </font>
    <font>
      <b/>
      <sz val="20"/>
      <name val="Calibri"/>
      <family val="2"/>
      <scheme val="minor"/>
    </font>
    <font>
      <b/>
      <sz val="20"/>
      <name val="Calibri"/>
      <family val="2"/>
    </font>
    <font>
      <b/>
      <sz val="18"/>
      <color rgb="FF000000"/>
      <name val="Calibri"/>
      <family val="2"/>
      <scheme val="minor"/>
    </font>
    <font>
      <sz val="20"/>
      <color theme="1"/>
      <name val="Calibri"/>
      <family val="2"/>
      <scheme val="minor"/>
    </font>
    <font>
      <b/>
      <sz val="12"/>
      <color theme="1"/>
      <name val="Arial"/>
      <family val="2"/>
    </font>
    <font>
      <sz val="12"/>
      <color rgb="FF000000"/>
      <name val="Arial"/>
      <family val="2"/>
    </font>
    <font>
      <u/>
      <sz val="12"/>
      <color rgb="FF000000"/>
      <name val="Arial"/>
      <family val="2"/>
    </font>
    <font>
      <b/>
      <u/>
      <sz val="12"/>
      <color rgb="FF000000"/>
      <name val="Arial"/>
      <family val="2"/>
    </font>
    <font>
      <sz val="12"/>
      <color theme="1"/>
      <name val="Arial"/>
      <family val="2"/>
    </font>
    <font>
      <i/>
      <sz val="12"/>
      <color theme="1"/>
      <name val="Arial"/>
      <family val="2"/>
    </font>
    <font>
      <b/>
      <sz val="12"/>
      <color rgb="FF7F7F7F"/>
      <name val="Arial"/>
      <family val="2"/>
    </font>
    <font>
      <i/>
      <sz val="11"/>
      <color theme="1"/>
      <name val="Arial"/>
      <family val="2"/>
    </font>
    <font>
      <b/>
      <u/>
      <sz val="12"/>
      <name val="Arial"/>
      <family val="2"/>
    </font>
    <font>
      <b/>
      <sz val="14"/>
      <color theme="1"/>
      <name val="Calibri"/>
      <family val="2"/>
      <scheme val="minor"/>
    </font>
    <font>
      <sz val="16"/>
      <color rgb="FFFF0000"/>
      <name val="Calibri"/>
      <family val="2"/>
      <scheme val="minor"/>
    </font>
    <font>
      <sz val="16"/>
      <color theme="0" tint="-0.49998474074526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s>
  <borders count="16">
    <border>
      <left/>
      <right/>
      <top/>
      <bottom/>
      <diagonal/>
    </border>
    <border>
      <left/>
      <right/>
      <top/>
      <bottom style="thin">
        <color auto="1"/>
      </bottom>
      <diagonal/>
    </border>
    <border>
      <left/>
      <right/>
      <top/>
      <bottom style="medium">
        <color auto="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auto="1"/>
      </top>
      <bottom style="thin">
        <color indexed="64"/>
      </bottom>
      <diagonal/>
    </border>
  </borders>
  <cellStyleXfs count="199">
    <xf numFmtId="0" fontId="0" fillId="0" borderId="0"/>
    <xf numFmtId="43" fontId="6" fillId="0" borderId="0" applyFont="0" applyFill="0" applyBorder="0" applyAlignment="0" applyProtection="0"/>
    <xf numFmtId="9" fontId="6"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10" fillId="0" borderId="0"/>
    <xf numFmtId="9" fontId="6" fillId="0" borderId="0" applyFont="0" applyFill="0" applyBorder="0" applyAlignment="0" applyProtection="0"/>
    <xf numFmtId="9" fontId="6" fillId="0" borderId="0" applyFont="0" applyFill="0" applyBorder="0" applyAlignment="0" applyProtection="0"/>
    <xf numFmtId="0" fontId="4" fillId="0" borderId="0"/>
    <xf numFmtId="165" fontId="4" fillId="0" borderId="0" applyFont="0" applyFill="0" applyBorder="0" applyAlignment="0" applyProtection="0"/>
    <xf numFmtId="9" fontId="4" fillId="0" borderId="0" applyFont="0" applyFill="0" applyBorder="0" applyAlignment="0" applyProtection="0"/>
    <xf numFmtId="0" fontId="3" fillId="0" borderId="0"/>
    <xf numFmtId="0" fontId="2" fillId="0" borderId="0"/>
    <xf numFmtId="0" fontId="10" fillId="0" borderId="0"/>
  </cellStyleXfs>
  <cellXfs count="148">
    <xf numFmtId="0" fontId="0" fillId="0" borderId="0" xfId="0"/>
    <xf numFmtId="0" fontId="9" fillId="2" borderId="0" xfId="0" applyFont="1" applyFill="1" applyAlignment="1">
      <alignment vertical="center"/>
    </xf>
    <xf numFmtId="0" fontId="9" fillId="2" borderId="0" xfId="0" applyFont="1" applyFill="1" applyAlignment="1">
      <alignment horizontal="center" vertical="center"/>
    </xf>
    <xf numFmtId="0" fontId="11" fillId="2" borderId="0" xfId="0" applyFont="1" applyFill="1" applyAlignment="1">
      <alignment vertical="center"/>
    </xf>
    <xf numFmtId="0" fontId="12" fillId="0" borderId="5" xfId="0" applyFont="1" applyBorder="1" applyAlignment="1">
      <alignment horizontal="justify"/>
    </xf>
    <xf numFmtId="0" fontId="9" fillId="0" borderId="5" xfId="0" applyFont="1" applyBorder="1" applyAlignment="1">
      <alignment horizontal="justify"/>
    </xf>
    <xf numFmtId="0" fontId="14" fillId="2" borderId="0" xfId="0"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vertical="center"/>
    </xf>
    <xf numFmtId="0" fontId="9" fillId="2" borderId="2" xfId="0" applyFont="1" applyFill="1" applyBorder="1" applyAlignment="1">
      <alignment vertical="center"/>
    </xf>
    <xf numFmtId="0" fontId="14" fillId="2" borderId="1" xfId="0" applyFont="1" applyFill="1" applyBorder="1" applyAlignment="1">
      <alignment vertical="center"/>
    </xf>
    <xf numFmtId="0" fontId="14" fillId="0" borderId="1" xfId="0" applyFont="1" applyBorder="1" applyAlignment="1">
      <alignment vertical="center"/>
    </xf>
    <xf numFmtId="0" fontId="11" fillId="0" borderId="0" xfId="0" applyFont="1" applyAlignment="1">
      <alignment vertical="center"/>
    </xf>
    <xf numFmtId="0" fontId="18" fillId="0" borderId="0" xfId="0" applyFont="1"/>
    <xf numFmtId="0" fontId="14" fillId="0" borderId="0" xfId="0" applyFont="1"/>
    <xf numFmtId="0" fontId="19" fillId="0" borderId="0" xfId="0" applyFont="1"/>
    <xf numFmtId="0" fontId="20" fillId="0" borderId="0" xfId="0" applyFont="1"/>
    <xf numFmtId="0" fontId="22" fillId="0" borderId="0" xfId="0" applyFont="1" applyAlignment="1">
      <alignment horizontal="justify"/>
    </xf>
    <xf numFmtId="0" fontId="14" fillId="0" borderId="0" xfId="0" applyFont="1" applyAlignment="1">
      <alignment vertical="center"/>
    </xf>
    <xf numFmtId="0" fontId="9" fillId="2" borderId="2" xfId="0" applyFont="1" applyFill="1" applyBorder="1" applyAlignment="1">
      <alignment horizontal="center" vertical="center"/>
    </xf>
    <xf numFmtId="0" fontId="14" fillId="2" borderId="0" xfId="0" applyFont="1" applyFill="1" applyAlignment="1">
      <alignment horizontal="right" vertical="center"/>
    </xf>
    <xf numFmtId="0" fontId="23" fillId="0" borderId="3" xfId="0" applyFont="1" applyBorder="1"/>
    <xf numFmtId="3" fontId="23" fillId="0" borderId="3" xfId="0" applyNumberFormat="1" applyFont="1" applyBorder="1" applyAlignment="1">
      <alignment horizontal="right"/>
    </xf>
    <xf numFmtId="0" fontId="14" fillId="0" borderId="4" xfId="0" applyFont="1" applyBorder="1"/>
    <xf numFmtId="3" fontId="14" fillId="0" borderId="4" xfId="0" applyNumberFormat="1" applyFont="1" applyBorder="1" applyAlignment="1">
      <alignment horizontal="right"/>
    </xf>
    <xf numFmtId="0" fontId="24" fillId="0" borderId="4" xfId="0" applyFont="1" applyBorder="1"/>
    <xf numFmtId="0" fontId="25" fillId="2" borderId="2" xfId="0" applyFont="1" applyFill="1" applyBorder="1" applyAlignment="1">
      <alignment vertical="center"/>
    </xf>
    <xf numFmtId="0" fontId="26" fillId="2" borderId="0" xfId="0" applyFont="1" applyFill="1" applyAlignment="1">
      <alignment vertical="center"/>
    </xf>
    <xf numFmtId="0" fontId="27" fillId="0" borderId="0" xfId="0" applyFont="1"/>
    <xf numFmtId="0" fontId="28" fillId="0" borderId="0" xfId="0" applyFont="1" applyAlignment="1">
      <alignment horizontal="justify"/>
    </xf>
    <xf numFmtId="0" fontId="26" fillId="2" borderId="6" xfId="0" applyFont="1" applyFill="1" applyBorder="1" applyAlignment="1">
      <alignment vertical="center"/>
    </xf>
    <xf numFmtId="0" fontId="29" fillId="2" borderId="0" xfId="0" applyFont="1" applyFill="1" applyAlignment="1">
      <alignment vertical="center"/>
    </xf>
    <xf numFmtId="0" fontId="0" fillId="2" borderId="0" xfId="0" applyFill="1" applyAlignment="1">
      <alignment wrapText="1"/>
    </xf>
    <xf numFmtId="0" fontId="0" fillId="2" borderId="0" xfId="0" applyFill="1"/>
    <xf numFmtId="0" fontId="30" fillId="2" borderId="0" xfId="0" applyFont="1" applyFill="1" applyAlignment="1">
      <alignment horizontal="center" vertical="center"/>
    </xf>
    <xf numFmtId="0" fontId="34" fillId="0" borderId="0" xfId="0" applyFont="1" applyAlignment="1">
      <alignment horizontal="justify" vertical="center"/>
    </xf>
    <xf numFmtId="0" fontId="35" fillId="0" borderId="0" xfId="0" applyFont="1" applyAlignment="1">
      <alignment vertical="center"/>
    </xf>
    <xf numFmtId="0" fontId="34" fillId="0" borderId="0" xfId="0" applyFont="1" applyAlignment="1">
      <alignment vertical="center"/>
    </xf>
    <xf numFmtId="0" fontId="35" fillId="0" borderId="0" xfId="0" applyFont="1" applyAlignment="1">
      <alignment horizontal="right" vertical="center"/>
    </xf>
    <xf numFmtId="0" fontId="34" fillId="0" borderId="0" xfId="0" applyFont="1" applyAlignment="1">
      <alignment horizontal="right" vertical="center"/>
    </xf>
    <xf numFmtId="0" fontId="35" fillId="0" borderId="0" xfId="0" applyFont="1" applyAlignment="1">
      <alignment horizontal="center" vertical="center"/>
    </xf>
    <xf numFmtId="0" fontId="30" fillId="0" borderId="0" xfId="0" applyFont="1" applyAlignment="1">
      <alignment vertical="center"/>
    </xf>
    <xf numFmtId="0" fontId="36" fillId="0" borderId="7" xfId="0" applyFont="1" applyBorder="1" applyAlignment="1">
      <alignment horizontal="justify" vertical="center" wrapText="1"/>
    </xf>
    <xf numFmtId="0" fontId="36" fillId="0" borderId="8" xfId="0" applyFont="1" applyBorder="1" applyAlignment="1">
      <alignment horizontal="justify" vertical="center" wrapText="1"/>
    </xf>
    <xf numFmtId="0" fontId="34" fillId="0" borderId="0" xfId="0" applyFont="1" applyAlignment="1">
      <alignment horizontal="left" vertical="center" indent="15"/>
    </xf>
    <xf numFmtId="0" fontId="1" fillId="0" borderId="0" xfId="0" applyFont="1" applyAlignment="1">
      <alignment vertical="center"/>
    </xf>
    <xf numFmtId="0" fontId="12" fillId="0" borderId="0" xfId="0" applyFont="1" applyAlignment="1">
      <alignment horizontal="justify"/>
    </xf>
    <xf numFmtId="0" fontId="15" fillId="2" borderId="0" xfId="0" applyFont="1" applyFill="1" applyAlignment="1">
      <alignment horizontal="center" vertical="center"/>
    </xf>
    <xf numFmtId="9" fontId="16" fillId="2" borderId="2" xfId="2" applyFont="1" applyFill="1" applyBorder="1" applyAlignment="1">
      <alignment horizontal="center" vertical="center"/>
    </xf>
    <xf numFmtId="0" fontId="14" fillId="3" borderId="0" xfId="0" applyFont="1" applyFill="1" applyAlignment="1">
      <alignment horizontal="center" vertical="center"/>
    </xf>
    <xf numFmtId="166" fontId="9" fillId="2" borderId="1" xfId="1" applyNumberFormat="1" applyFont="1" applyFill="1" applyBorder="1" applyAlignment="1">
      <alignment horizontal="center" vertical="center"/>
    </xf>
    <xf numFmtId="0" fontId="9" fillId="2" borderId="1" xfId="0" applyFont="1" applyFill="1" applyBorder="1" applyAlignment="1">
      <alignment horizontal="center" vertical="center"/>
    </xf>
    <xf numFmtId="0" fontId="9" fillId="0" borderId="1" xfId="0" applyFont="1" applyBorder="1" applyAlignment="1">
      <alignment horizontal="center" vertical="center"/>
    </xf>
    <xf numFmtId="167" fontId="14" fillId="0" borderId="1" xfId="2" applyNumberFormat="1" applyFont="1" applyFill="1" applyBorder="1" applyAlignment="1">
      <alignment horizontal="center" vertical="center"/>
    </xf>
    <xf numFmtId="167" fontId="14" fillId="4" borderId="1" xfId="2" applyNumberFormat="1" applyFont="1" applyFill="1" applyBorder="1" applyAlignment="1">
      <alignment horizontal="center" vertical="center"/>
    </xf>
    <xf numFmtId="0" fontId="25" fillId="2" borderId="2" xfId="0" applyFont="1" applyFill="1" applyBorder="1" applyAlignment="1">
      <alignment horizontal="center" vertical="center"/>
    </xf>
    <xf numFmtId="0" fontId="14" fillId="0" borderId="0" xfId="0" applyFont="1" applyAlignment="1">
      <alignment horizontal="center"/>
    </xf>
    <xf numFmtId="0" fontId="15" fillId="2" borderId="6" xfId="0" applyFont="1" applyFill="1" applyBorder="1" applyAlignment="1">
      <alignment horizontal="center" vertical="center"/>
    </xf>
    <xf numFmtId="0" fontId="9" fillId="2" borderId="5" xfId="0" applyFont="1" applyFill="1" applyBorder="1" applyAlignment="1">
      <alignment horizontal="center" vertical="center"/>
    </xf>
    <xf numFmtId="0" fontId="14" fillId="0" borderId="0" xfId="0" applyFont="1" applyAlignment="1">
      <alignment horizontal="center" vertical="center"/>
    </xf>
    <xf numFmtId="167" fontId="9" fillId="2" borderId="0" xfId="2" applyNumberFormat="1" applyFont="1" applyFill="1" applyAlignment="1">
      <alignment horizontal="center" vertical="center"/>
    </xf>
    <xf numFmtId="167" fontId="9" fillId="0" borderId="0" xfId="2" applyNumberFormat="1" applyFont="1" applyFill="1" applyAlignment="1">
      <alignment horizontal="center" vertical="center"/>
    </xf>
    <xf numFmtId="0" fontId="39" fillId="2" borderId="2" xfId="0" applyFont="1" applyFill="1" applyBorder="1" applyAlignment="1">
      <alignment horizontal="center" vertical="center"/>
    </xf>
    <xf numFmtId="0" fontId="9" fillId="2" borderId="1" xfId="0" applyFont="1" applyFill="1" applyBorder="1" applyAlignment="1">
      <alignment vertical="center"/>
    </xf>
    <xf numFmtId="0" fontId="14" fillId="2" borderId="3" xfId="0" applyFont="1" applyFill="1" applyBorder="1" applyAlignment="1">
      <alignment vertical="center"/>
    </xf>
    <xf numFmtId="0" fontId="9" fillId="2" borderId="3" xfId="0" applyFont="1" applyFill="1" applyBorder="1" applyAlignment="1">
      <alignment vertical="center"/>
    </xf>
    <xf numFmtId="0" fontId="15" fillId="2" borderId="3" xfId="0" applyFont="1" applyFill="1" applyBorder="1" applyAlignment="1">
      <alignment horizontal="center" vertical="center"/>
    </xf>
    <xf numFmtId="0" fontId="11" fillId="2" borderId="0" xfId="0" applyFont="1" applyFill="1" applyAlignment="1">
      <alignment horizontal="center" vertical="center"/>
    </xf>
    <xf numFmtId="0" fontId="11" fillId="2" borderId="3" xfId="0" applyFont="1" applyFill="1" applyBorder="1" applyAlignment="1">
      <alignment horizontal="center" vertical="center"/>
    </xf>
    <xf numFmtId="166" fontId="41" fillId="2" borderId="0" xfId="0" applyNumberFormat="1" applyFont="1" applyFill="1" applyAlignment="1">
      <alignment horizontal="center" vertical="center"/>
    </xf>
    <xf numFmtId="3" fontId="14" fillId="0" borderId="4" xfId="0" applyNumberFormat="1" applyFont="1" applyBorder="1" applyAlignment="1">
      <alignment horizontal="right" vertical="center"/>
    </xf>
    <xf numFmtId="166" fontId="9" fillId="2" borderId="0" xfId="1" applyNumberFormat="1" applyFont="1" applyFill="1" applyBorder="1" applyAlignment="1">
      <alignment horizontal="right" vertical="center"/>
    </xf>
    <xf numFmtId="166" fontId="14" fillId="2" borderId="0" xfId="1" applyNumberFormat="1" applyFont="1" applyFill="1" applyAlignment="1">
      <alignment horizontal="right" vertical="center"/>
    </xf>
    <xf numFmtId="168" fontId="14" fillId="2" borderId="0" xfId="1" applyNumberFormat="1" applyFont="1" applyFill="1" applyAlignment="1">
      <alignment horizontal="right" vertical="center"/>
    </xf>
    <xf numFmtId="0" fontId="11" fillId="5" borderId="2" xfId="0" applyFont="1" applyFill="1" applyBorder="1" applyAlignment="1">
      <alignment horizontal="right" vertical="center"/>
    </xf>
    <xf numFmtId="0" fontId="9" fillId="2" borderId="0" xfId="0" applyFont="1" applyFill="1" applyAlignment="1">
      <alignment horizontal="right" vertical="center"/>
    </xf>
    <xf numFmtId="166" fontId="14" fillId="2" borderId="0" xfId="1" applyNumberFormat="1" applyFont="1" applyFill="1" applyBorder="1" applyAlignment="1">
      <alignment horizontal="right" vertical="center"/>
    </xf>
    <xf numFmtId="166" fontId="9" fillId="0" borderId="2" xfId="1" applyNumberFormat="1" applyFont="1" applyFill="1" applyBorder="1" applyAlignment="1">
      <alignment horizontal="right" vertical="center"/>
    </xf>
    <xf numFmtId="166" fontId="9" fillId="4" borderId="2" xfId="1" applyNumberFormat="1" applyFont="1" applyFill="1" applyBorder="1" applyAlignment="1">
      <alignment horizontal="right" vertical="center"/>
    </xf>
    <xf numFmtId="166" fontId="9" fillId="0" borderId="0" xfId="1" applyNumberFormat="1" applyFont="1" applyFill="1" applyBorder="1" applyAlignment="1">
      <alignment horizontal="right" vertical="center"/>
    </xf>
    <xf numFmtId="9" fontId="9" fillId="2" borderId="0" xfId="2" applyFont="1" applyFill="1" applyBorder="1" applyAlignment="1">
      <alignment horizontal="right" vertical="center"/>
    </xf>
    <xf numFmtId="166" fontId="9" fillId="4" borderId="0" xfId="1" applyNumberFormat="1" applyFont="1" applyFill="1" applyBorder="1" applyAlignment="1">
      <alignment horizontal="right" vertical="center"/>
    </xf>
    <xf numFmtId="166" fontId="9" fillId="2" borderId="2" xfId="1" applyNumberFormat="1" applyFont="1" applyFill="1" applyBorder="1" applyAlignment="1">
      <alignment horizontal="right" vertical="center"/>
    </xf>
    <xf numFmtId="9" fontId="14" fillId="2" borderId="0" xfId="2" applyFont="1" applyFill="1" applyBorder="1" applyAlignment="1">
      <alignment horizontal="right" vertical="center"/>
    </xf>
    <xf numFmtId="166" fontId="9" fillId="2" borderId="1" xfId="1" applyNumberFormat="1" applyFont="1" applyFill="1" applyBorder="1" applyAlignment="1">
      <alignment horizontal="right" vertical="center"/>
    </xf>
    <xf numFmtId="166" fontId="9" fillId="4" borderId="1" xfId="1" applyNumberFormat="1" applyFont="1" applyFill="1" applyBorder="1" applyAlignment="1">
      <alignment horizontal="right" vertical="center"/>
    </xf>
    <xf numFmtId="166" fontId="9" fillId="0" borderId="1" xfId="1" applyNumberFormat="1" applyFont="1" applyFill="1" applyBorder="1" applyAlignment="1">
      <alignment horizontal="right" vertical="center"/>
    </xf>
    <xf numFmtId="166" fontId="11" fillId="2" borderId="2" xfId="1" applyNumberFormat="1" applyFont="1" applyFill="1" applyBorder="1" applyAlignment="1">
      <alignment horizontal="right" vertical="center"/>
    </xf>
    <xf numFmtId="9" fontId="11" fillId="2" borderId="0" xfId="2" applyFont="1" applyFill="1" applyBorder="1" applyAlignment="1">
      <alignment horizontal="right" vertical="center"/>
    </xf>
    <xf numFmtId="9" fontId="15" fillId="2" borderId="0" xfId="2" applyFont="1" applyFill="1" applyBorder="1" applyAlignment="1">
      <alignment horizontal="right" vertical="center"/>
    </xf>
    <xf numFmtId="166" fontId="11" fillId="2" borderId="1" xfId="1" applyNumberFormat="1" applyFont="1" applyFill="1" applyBorder="1" applyAlignment="1">
      <alignment horizontal="right" vertical="center"/>
    </xf>
    <xf numFmtId="166" fontId="26" fillId="2" borderId="2" xfId="1" applyNumberFormat="1" applyFont="1" applyFill="1" applyBorder="1" applyAlignment="1">
      <alignment horizontal="right" vertical="center"/>
    </xf>
    <xf numFmtId="166" fontId="17" fillId="2" borderId="0" xfId="1" applyNumberFormat="1" applyFont="1" applyFill="1" applyBorder="1" applyAlignment="1">
      <alignment horizontal="right" vertical="center"/>
    </xf>
    <xf numFmtId="166" fontId="11" fillId="2" borderId="0" xfId="1" applyNumberFormat="1" applyFont="1" applyFill="1" applyBorder="1" applyAlignment="1">
      <alignment horizontal="right" vertical="center"/>
    </xf>
    <xf numFmtId="0" fontId="9" fillId="2" borderId="1" xfId="0" applyFont="1" applyFill="1" applyBorder="1" applyAlignment="1">
      <alignment horizontal="right" vertical="center"/>
    </xf>
    <xf numFmtId="166" fontId="17" fillId="2" borderId="1" xfId="1" applyNumberFormat="1" applyFont="1" applyFill="1" applyBorder="1" applyAlignment="1">
      <alignment horizontal="right" vertical="center"/>
    </xf>
    <xf numFmtId="168" fontId="15" fillId="2" borderId="3" xfId="1" applyNumberFormat="1" applyFont="1" applyFill="1" applyBorder="1" applyAlignment="1">
      <alignment horizontal="right" vertical="center"/>
    </xf>
    <xf numFmtId="168" fontId="15" fillId="2" borderId="0" xfId="1" applyNumberFormat="1" applyFont="1" applyFill="1" applyBorder="1" applyAlignment="1">
      <alignment horizontal="right" vertical="center"/>
    </xf>
    <xf numFmtId="168" fontId="11" fillId="2" borderId="0" xfId="1" applyNumberFormat="1" applyFont="1" applyFill="1" applyBorder="1" applyAlignment="1">
      <alignment horizontal="right" vertical="center"/>
    </xf>
    <xf numFmtId="168" fontId="11" fillId="2" borderId="1" xfId="1" applyNumberFormat="1" applyFont="1" applyFill="1" applyBorder="1" applyAlignment="1">
      <alignment horizontal="right" vertical="center"/>
    </xf>
    <xf numFmtId="166" fontId="15" fillId="2" borderId="0" xfId="1" applyNumberFormat="1" applyFont="1" applyFill="1" applyBorder="1" applyAlignment="1">
      <alignment horizontal="right" vertical="center"/>
    </xf>
    <xf numFmtId="168" fontId="11" fillId="2" borderId="3" xfId="1" applyNumberFormat="1" applyFont="1" applyFill="1" applyBorder="1" applyAlignment="1">
      <alignment horizontal="right" vertical="center"/>
    </xf>
    <xf numFmtId="0" fontId="14" fillId="0" borderId="0" xfId="0" applyFont="1" applyAlignment="1">
      <alignment horizontal="right" vertical="center"/>
    </xf>
    <xf numFmtId="0" fontId="14" fillId="0" borderId="0" xfId="0" applyFont="1" applyAlignment="1">
      <alignment horizontal="right"/>
    </xf>
    <xf numFmtId="3" fontId="14" fillId="0" borderId="0" xfId="0" applyNumberFormat="1" applyFont="1" applyAlignment="1">
      <alignment horizontal="right" vertical="center"/>
    </xf>
    <xf numFmtId="3" fontId="14" fillId="0" borderId="0" xfId="0" applyNumberFormat="1" applyFont="1" applyAlignment="1">
      <alignment horizontal="right"/>
    </xf>
    <xf numFmtId="3" fontId="21" fillId="0" borderId="0" xfId="0" applyNumberFormat="1" applyFont="1" applyAlignment="1">
      <alignment horizontal="right" vertical="center"/>
    </xf>
    <xf numFmtId="3" fontId="21" fillId="0" borderId="0" xfId="0" applyNumberFormat="1" applyFont="1" applyAlignment="1">
      <alignment horizontal="right"/>
    </xf>
    <xf numFmtId="0" fontId="11" fillId="5" borderId="6" xfId="0" applyFont="1" applyFill="1" applyBorder="1" applyAlignment="1">
      <alignment horizontal="right" vertical="center"/>
    </xf>
    <xf numFmtId="43" fontId="9" fillId="2" borderId="2" xfId="1" applyFont="1" applyFill="1" applyBorder="1" applyAlignment="1">
      <alignment horizontal="right" vertical="center"/>
    </xf>
    <xf numFmtId="166" fontId="9" fillId="2" borderId="0" xfId="1" applyNumberFormat="1" applyFont="1" applyFill="1" applyAlignment="1">
      <alignment horizontal="right" vertical="center"/>
    </xf>
    <xf numFmtId="43" fontId="9" fillId="0" borderId="2" xfId="1" applyFont="1" applyFill="1" applyBorder="1" applyAlignment="1">
      <alignment horizontal="right" vertical="center"/>
    </xf>
    <xf numFmtId="167" fontId="9" fillId="2" borderId="2" xfId="2" applyNumberFormat="1" applyFont="1" applyFill="1" applyBorder="1" applyAlignment="1">
      <alignment horizontal="right" vertical="center"/>
    </xf>
    <xf numFmtId="0" fontId="9" fillId="2" borderId="2" xfId="0" applyFont="1" applyFill="1" applyBorder="1" applyAlignment="1">
      <alignment horizontal="right" vertical="center"/>
    </xf>
    <xf numFmtId="3" fontId="23" fillId="0" borderId="3" xfId="0" applyNumberFormat="1" applyFont="1" applyBorder="1" applyAlignment="1">
      <alignment horizontal="right" vertical="center"/>
    </xf>
    <xf numFmtId="9" fontId="14" fillId="2" borderId="0" xfId="2" applyFont="1" applyFill="1" applyAlignment="1">
      <alignment horizontal="right" vertical="center"/>
    </xf>
    <xf numFmtId="3" fontId="14" fillId="2" borderId="0" xfId="0" applyNumberFormat="1" applyFont="1" applyFill="1" applyAlignment="1">
      <alignment horizontal="right" vertical="center"/>
    </xf>
    <xf numFmtId="0" fontId="40" fillId="2" borderId="0" xfId="0" applyFont="1" applyFill="1" applyAlignment="1">
      <alignment vertical="center"/>
    </xf>
    <xf numFmtId="3" fontId="9" fillId="2" borderId="0" xfId="1" applyNumberFormat="1" applyFont="1" applyFill="1" applyBorder="1" applyAlignment="1">
      <alignment horizontal="right" vertical="center"/>
    </xf>
    <xf numFmtId="3" fontId="14" fillId="4" borderId="0" xfId="1" applyNumberFormat="1" applyFont="1" applyFill="1" applyAlignment="1">
      <alignment horizontal="right" vertical="center"/>
    </xf>
    <xf numFmtId="3" fontId="14" fillId="0" borderId="0" xfId="1" applyNumberFormat="1" applyFont="1" applyFill="1" applyAlignment="1">
      <alignment horizontal="right" vertical="center"/>
    </xf>
    <xf numFmtId="3" fontId="14" fillId="2" borderId="0" xfId="1" applyNumberFormat="1" applyFont="1" applyFill="1" applyAlignment="1">
      <alignment horizontal="right" vertical="center"/>
    </xf>
    <xf numFmtId="3" fontId="9" fillId="2" borderId="5" xfId="1" applyNumberFormat="1" applyFont="1" applyFill="1" applyBorder="1" applyAlignment="1">
      <alignment horizontal="right" vertical="center"/>
    </xf>
    <xf numFmtId="166" fontId="23" fillId="0" borderId="3" xfId="2" applyNumberFormat="1" applyFont="1" applyFill="1" applyBorder="1" applyAlignment="1">
      <alignment horizontal="right" vertical="center"/>
    </xf>
    <xf numFmtId="3" fontId="23" fillId="0" borderId="4" xfId="0" applyNumberFormat="1" applyFont="1" applyBorder="1" applyAlignment="1">
      <alignment horizontal="right" vertical="center"/>
    </xf>
    <xf numFmtId="0" fontId="23" fillId="4" borderId="4" xfId="0" applyFont="1" applyFill="1" applyBorder="1" applyAlignment="1">
      <alignment horizontal="right" vertical="center"/>
    </xf>
    <xf numFmtId="10" fontId="23" fillId="4" borderId="4" xfId="0" applyNumberFormat="1" applyFont="1" applyFill="1" applyBorder="1" applyAlignment="1">
      <alignment horizontal="right" vertical="center"/>
    </xf>
    <xf numFmtId="0" fontId="14" fillId="2" borderId="11" xfId="0" applyFont="1" applyFill="1" applyBorder="1" applyAlignment="1">
      <alignment horizontal="left" vertical="center" indent="1"/>
    </xf>
    <xf numFmtId="3" fontId="14" fillId="2" borderId="12" xfId="0" applyNumberFormat="1" applyFont="1" applyFill="1" applyBorder="1" applyAlignment="1">
      <alignment horizontal="center" vertical="center"/>
    </xf>
    <xf numFmtId="9" fontId="14" fillId="2" borderId="12" xfId="0" applyNumberFormat="1" applyFont="1" applyFill="1" applyBorder="1" applyAlignment="1">
      <alignment horizontal="center" vertical="center"/>
    </xf>
    <xf numFmtId="9" fontId="14" fillId="4" borderId="12" xfId="2" applyFont="1" applyFill="1" applyBorder="1" applyAlignment="1">
      <alignment horizontal="center" vertical="center"/>
    </xf>
    <xf numFmtId="4" fontId="14" fillId="2" borderId="12" xfId="0" applyNumberFormat="1" applyFont="1" applyFill="1" applyBorder="1" applyAlignment="1">
      <alignment horizontal="center" vertical="center"/>
    </xf>
    <xf numFmtId="0" fontId="14" fillId="2" borderId="13" xfId="0" applyFont="1" applyFill="1" applyBorder="1" applyAlignment="1">
      <alignment horizontal="left" vertical="center" indent="1"/>
    </xf>
    <xf numFmtId="2" fontId="14" fillId="4" borderId="14" xfId="0" applyNumberFormat="1" applyFont="1" applyFill="1" applyBorder="1" applyAlignment="1">
      <alignment horizontal="center" vertical="center"/>
    </xf>
    <xf numFmtId="0" fontId="9" fillId="2" borderId="9" xfId="0" applyFont="1" applyFill="1" applyBorder="1" applyAlignment="1">
      <alignment horizontal="left" vertical="center" indent="1"/>
    </xf>
    <xf numFmtId="9" fontId="9" fillId="2" borderId="10" xfId="2" applyFont="1" applyFill="1" applyBorder="1" applyAlignment="1">
      <alignment horizontal="center" vertical="center"/>
    </xf>
    <xf numFmtId="166" fontId="40" fillId="2" borderId="0" xfId="1" applyNumberFormat="1" applyFont="1" applyFill="1" applyBorder="1" applyAlignment="1">
      <alignment horizontal="right" vertical="center"/>
    </xf>
    <xf numFmtId="0" fontId="15" fillId="2" borderId="1" xfId="0" applyFont="1" applyFill="1" applyBorder="1" applyAlignment="1">
      <alignment vertical="center"/>
    </xf>
    <xf numFmtId="0" fontId="15" fillId="2" borderId="15" xfId="0" applyFont="1" applyFill="1" applyBorder="1" applyAlignment="1">
      <alignment vertical="center"/>
    </xf>
    <xf numFmtId="167" fontId="15" fillId="4" borderId="1" xfId="2" applyNumberFormat="1" applyFont="1" applyFill="1" applyBorder="1" applyAlignment="1">
      <alignment horizontal="center" vertical="center"/>
    </xf>
    <xf numFmtId="167" fontId="15" fillId="4" borderId="15" xfId="2" applyNumberFormat="1" applyFont="1" applyFill="1" applyBorder="1" applyAlignment="1">
      <alignment horizontal="center" vertical="center"/>
    </xf>
    <xf numFmtId="0" fontId="14" fillId="2" borderId="15" xfId="0" applyFont="1" applyFill="1" applyBorder="1" applyAlignment="1">
      <alignment vertical="center"/>
    </xf>
    <xf numFmtId="0" fontId="11" fillId="2" borderId="15" xfId="0" applyFont="1" applyFill="1" applyBorder="1" applyAlignment="1">
      <alignment horizontal="center" vertical="center"/>
    </xf>
    <xf numFmtId="168" fontId="15" fillId="2" borderId="15" xfId="1" applyNumberFormat="1" applyFont="1" applyFill="1" applyBorder="1" applyAlignment="1">
      <alignment horizontal="right" vertical="center"/>
    </xf>
    <xf numFmtId="0" fontId="15" fillId="2" borderId="15" xfId="0" applyFont="1" applyFill="1" applyBorder="1" applyAlignment="1">
      <alignment horizontal="center" vertical="center"/>
    </xf>
    <xf numFmtId="168" fontId="26" fillId="2" borderId="2" xfId="1" applyNumberFormat="1" applyFont="1" applyFill="1" applyBorder="1" applyAlignment="1">
      <alignment horizontal="right" vertical="center"/>
    </xf>
    <xf numFmtId="168" fontId="14" fillId="2" borderId="0" xfId="0" applyNumberFormat="1" applyFont="1" applyFill="1" applyAlignment="1">
      <alignment horizontal="right" vertical="center"/>
    </xf>
    <xf numFmtId="0" fontId="31" fillId="2" borderId="0" xfId="0" applyFont="1" applyFill="1" applyAlignment="1">
      <alignment horizontal="left" vertical="top" wrapText="1"/>
    </xf>
  </cellXfs>
  <cellStyles count="199">
    <cellStyle name="Collegamento ipertestuale" xfId="47" builtinId="8" hidden="1"/>
    <cellStyle name="Collegamento ipertestuale" xfId="51" builtinId="8" hidden="1"/>
    <cellStyle name="Collegamento ipertestuale" xfId="55" builtinId="8" hidden="1"/>
    <cellStyle name="Collegamento ipertestuale" xfId="59" builtinId="8" hidden="1"/>
    <cellStyle name="Collegamento ipertestuale" xfId="63" builtinId="8" hidden="1"/>
    <cellStyle name="Collegamento ipertestuale" xfId="67" builtinId="8" hidden="1"/>
    <cellStyle name="Collegamento ipertestuale" xfId="71" builtinId="8" hidden="1"/>
    <cellStyle name="Collegamento ipertestuale" xfId="75" builtinId="8" hidden="1"/>
    <cellStyle name="Collegamento ipertestuale" xfId="79" builtinId="8" hidden="1"/>
    <cellStyle name="Collegamento ipertestuale" xfId="83" builtinId="8" hidden="1"/>
    <cellStyle name="Collegamento ipertestuale" xfId="87" builtinId="8" hidden="1"/>
    <cellStyle name="Collegamento ipertestuale" xfId="91" builtinId="8" hidden="1"/>
    <cellStyle name="Collegamento ipertestuale" xfId="95" builtinId="8" hidden="1"/>
    <cellStyle name="Collegamento ipertestuale" xfId="99" builtinId="8" hidden="1"/>
    <cellStyle name="Collegamento ipertestuale" xfId="103" builtinId="8" hidden="1"/>
    <cellStyle name="Collegamento ipertestuale" xfId="107" builtinId="8" hidden="1"/>
    <cellStyle name="Collegamento ipertestuale" xfId="111" builtinId="8" hidden="1"/>
    <cellStyle name="Collegamento ipertestuale" xfId="115" builtinId="8" hidden="1"/>
    <cellStyle name="Collegamento ipertestuale" xfId="119" builtinId="8" hidden="1"/>
    <cellStyle name="Collegamento ipertestuale" xfId="123" builtinId="8" hidden="1"/>
    <cellStyle name="Collegamento ipertestuale" xfId="127" builtinId="8" hidden="1"/>
    <cellStyle name="Collegamento ipertestuale" xfId="131" builtinId="8" hidden="1"/>
    <cellStyle name="Collegamento ipertestuale" xfId="135" builtinId="8" hidden="1"/>
    <cellStyle name="Collegamento ipertestuale" xfId="139" builtinId="8" hidden="1"/>
    <cellStyle name="Collegamento ipertestuale" xfId="143" builtinId="8" hidden="1"/>
    <cellStyle name="Collegamento ipertestuale" xfId="147" builtinId="8" hidden="1"/>
    <cellStyle name="Collegamento ipertestuale" xfId="151" builtinId="8" hidden="1"/>
    <cellStyle name="Collegamento ipertestuale" xfId="155" builtinId="8" hidden="1"/>
    <cellStyle name="Collegamento ipertestuale" xfId="159" builtinId="8" hidden="1"/>
    <cellStyle name="Collegamento ipertestuale" xfId="163" builtinId="8" hidden="1"/>
    <cellStyle name="Collegamento ipertestuale" xfId="167" builtinId="8" hidden="1"/>
    <cellStyle name="Collegamento ipertestuale" xfId="171" builtinId="8" hidden="1"/>
    <cellStyle name="Collegamento ipertestuale" xfId="175" builtinId="8" hidden="1"/>
    <cellStyle name="Collegamento ipertestuale" xfId="179" builtinId="8" hidden="1"/>
    <cellStyle name="Collegamento ipertestuale" xfId="177" builtinId="8" hidden="1"/>
    <cellStyle name="Collegamento ipertestuale" xfId="173" builtinId="8" hidden="1"/>
    <cellStyle name="Collegamento ipertestuale" xfId="169" builtinId="8" hidden="1"/>
    <cellStyle name="Collegamento ipertestuale" xfId="165" builtinId="8" hidden="1"/>
    <cellStyle name="Collegamento ipertestuale" xfId="161" builtinId="8" hidden="1"/>
    <cellStyle name="Collegamento ipertestuale" xfId="157" builtinId="8" hidden="1"/>
    <cellStyle name="Collegamento ipertestuale" xfId="153" builtinId="8" hidden="1"/>
    <cellStyle name="Collegamento ipertestuale" xfId="149" builtinId="8" hidden="1"/>
    <cellStyle name="Collegamento ipertestuale" xfId="145" builtinId="8" hidden="1"/>
    <cellStyle name="Collegamento ipertestuale" xfId="141" builtinId="8" hidden="1"/>
    <cellStyle name="Collegamento ipertestuale" xfId="137" builtinId="8" hidden="1"/>
    <cellStyle name="Collegamento ipertestuale" xfId="133" builtinId="8" hidden="1"/>
    <cellStyle name="Collegamento ipertestuale" xfId="129" builtinId="8" hidden="1"/>
    <cellStyle name="Collegamento ipertestuale" xfId="125" builtinId="8" hidden="1"/>
    <cellStyle name="Collegamento ipertestuale" xfId="121" builtinId="8" hidden="1"/>
    <cellStyle name="Collegamento ipertestuale" xfId="117" builtinId="8" hidden="1"/>
    <cellStyle name="Collegamento ipertestuale" xfId="113" builtinId="8" hidden="1"/>
    <cellStyle name="Collegamento ipertestuale" xfId="109" builtinId="8" hidden="1"/>
    <cellStyle name="Collegamento ipertestuale" xfId="105" builtinId="8" hidden="1"/>
    <cellStyle name="Collegamento ipertestuale" xfId="101" builtinId="8" hidden="1"/>
    <cellStyle name="Collegamento ipertestuale" xfId="97" builtinId="8" hidden="1"/>
    <cellStyle name="Collegamento ipertestuale" xfId="93" builtinId="8" hidden="1"/>
    <cellStyle name="Collegamento ipertestuale" xfId="89" builtinId="8" hidden="1"/>
    <cellStyle name="Collegamento ipertestuale" xfId="85" builtinId="8" hidden="1"/>
    <cellStyle name="Collegamento ipertestuale" xfId="81" builtinId="8" hidden="1"/>
    <cellStyle name="Collegamento ipertestuale" xfId="77" builtinId="8" hidden="1"/>
    <cellStyle name="Collegamento ipertestuale" xfId="73" builtinId="8" hidden="1"/>
    <cellStyle name="Collegamento ipertestuale" xfId="69" builtinId="8" hidden="1"/>
    <cellStyle name="Collegamento ipertestuale" xfId="65" builtinId="8" hidden="1"/>
    <cellStyle name="Collegamento ipertestuale" xfId="61" builtinId="8" hidden="1"/>
    <cellStyle name="Collegamento ipertestuale" xfId="57" builtinId="8" hidden="1"/>
    <cellStyle name="Collegamento ipertestuale" xfId="53" builtinId="8" hidden="1"/>
    <cellStyle name="Collegamento ipertestuale" xfId="49" builtinId="8" hidden="1"/>
    <cellStyle name="Collegamento ipertestuale" xfId="45" builtinId="8" hidden="1"/>
    <cellStyle name="Collegamento ipertestuale" xfId="17" builtinId="8" hidden="1"/>
    <cellStyle name="Collegamento ipertestuale" xfId="19" builtinId="8" hidden="1"/>
    <cellStyle name="Collegamento ipertestuale" xfId="23" builtinId="8" hidden="1"/>
    <cellStyle name="Collegamento ipertestuale" xfId="25" builtinId="8" hidden="1"/>
    <cellStyle name="Collegamento ipertestuale" xfId="27" builtinId="8" hidden="1"/>
    <cellStyle name="Collegamento ipertestuale" xfId="31" builtinId="8" hidden="1"/>
    <cellStyle name="Collegamento ipertestuale" xfId="33" builtinId="8" hidden="1"/>
    <cellStyle name="Collegamento ipertestuale" xfId="35" builtinId="8" hidden="1"/>
    <cellStyle name="Collegamento ipertestuale" xfId="39" builtinId="8" hidden="1"/>
    <cellStyle name="Collegamento ipertestuale" xfId="41" builtinId="8" hidden="1"/>
    <cellStyle name="Collegamento ipertestuale" xfId="43" builtinId="8" hidden="1"/>
    <cellStyle name="Collegamento ipertestuale" xfId="37" builtinId="8" hidden="1"/>
    <cellStyle name="Collegamento ipertestuale" xfId="29" builtinId="8" hidden="1"/>
    <cellStyle name="Collegamento ipertestuale" xfId="21"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5" builtinId="8" hidden="1"/>
    <cellStyle name="Collegamento ipertestuale" xfId="7" builtinId="8" hidden="1"/>
    <cellStyle name="Collegamento ipertestuale" xfId="3" builtinId="8" hidden="1"/>
    <cellStyle name="Collegamento ipertestuale visitato" xfId="78" builtinId="9" hidden="1"/>
    <cellStyle name="Collegamento ipertestuale visitato" xfId="80" builtinId="9" hidden="1"/>
    <cellStyle name="Collegamento ipertestuale visitato" xfId="82" builtinId="9" hidden="1"/>
    <cellStyle name="Collegamento ipertestuale visitato" xfId="86" builtinId="9" hidden="1"/>
    <cellStyle name="Collegamento ipertestuale visitato" xfId="88" builtinId="9" hidden="1"/>
    <cellStyle name="Collegamento ipertestuale visitato" xfId="90" builtinId="9" hidden="1"/>
    <cellStyle name="Collegamento ipertestuale visitato" xfId="94" builtinId="9" hidden="1"/>
    <cellStyle name="Collegamento ipertestuale visitato" xfId="96" builtinId="9" hidden="1"/>
    <cellStyle name="Collegamento ipertestuale visitato" xfId="98" builtinId="9" hidden="1"/>
    <cellStyle name="Collegamento ipertestuale visitato" xfId="102" builtinId="9" hidden="1"/>
    <cellStyle name="Collegamento ipertestuale visitato" xfId="104" builtinId="9" hidden="1"/>
    <cellStyle name="Collegamento ipertestuale visitato" xfId="106" builtinId="9" hidden="1"/>
    <cellStyle name="Collegamento ipertestuale visitato" xfId="110" builtinId="9" hidden="1"/>
    <cellStyle name="Collegamento ipertestuale visitato" xfId="112" builtinId="9" hidden="1"/>
    <cellStyle name="Collegamento ipertestuale visitato" xfId="114" builtinId="9" hidden="1"/>
    <cellStyle name="Collegamento ipertestuale visitato" xfId="118" builtinId="9" hidden="1"/>
    <cellStyle name="Collegamento ipertestuale visitato" xfId="120" builtinId="9" hidden="1"/>
    <cellStyle name="Collegamento ipertestuale visitato" xfId="122" builtinId="9" hidden="1"/>
    <cellStyle name="Collegamento ipertestuale visitato" xfId="126" builtinId="9" hidden="1"/>
    <cellStyle name="Collegamento ipertestuale visitato" xfId="128" builtinId="9" hidden="1"/>
    <cellStyle name="Collegamento ipertestuale visitato" xfId="130" builtinId="9" hidden="1"/>
    <cellStyle name="Collegamento ipertestuale visitato" xfId="134" builtinId="9" hidden="1"/>
    <cellStyle name="Collegamento ipertestuale visitato" xfId="136" builtinId="9" hidden="1"/>
    <cellStyle name="Collegamento ipertestuale visitato" xfId="138" builtinId="9" hidden="1"/>
    <cellStyle name="Collegamento ipertestuale visitato" xfId="142" builtinId="9" hidden="1"/>
    <cellStyle name="Collegamento ipertestuale visitato" xfId="144" builtinId="9" hidden="1"/>
    <cellStyle name="Collegamento ipertestuale visitato" xfId="146" builtinId="9" hidden="1"/>
    <cellStyle name="Collegamento ipertestuale visitato" xfId="150" builtinId="9" hidden="1"/>
    <cellStyle name="Collegamento ipertestuale visitato" xfId="152" builtinId="9" hidden="1"/>
    <cellStyle name="Collegamento ipertestuale visitato" xfId="154" builtinId="9" hidden="1"/>
    <cellStyle name="Collegamento ipertestuale visitato" xfId="158" builtinId="9" hidden="1"/>
    <cellStyle name="Collegamento ipertestuale visitato" xfId="160" builtinId="9" hidden="1"/>
    <cellStyle name="Collegamento ipertestuale visitato" xfId="162" builtinId="9" hidden="1"/>
    <cellStyle name="Collegamento ipertestuale visitato" xfId="166" builtinId="9" hidden="1"/>
    <cellStyle name="Collegamento ipertestuale visitato" xfId="168" builtinId="9" hidden="1"/>
    <cellStyle name="Collegamento ipertestuale visitato" xfId="170" builtinId="9" hidden="1"/>
    <cellStyle name="Collegamento ipertestuale visitato" xfId="174" builtinId="9" hidden="1"/>
    <cellStyle name="Collegamento ipertestuale visitato" xfId="176" builtinId="9" hidden="1"/>
    <cellStyle name="Collegamento ipertestuale visitato" xfId="178" builtinId="9" hidden="1"/>
    <cellStyle name="Collegamento ipertestuale visitato" xfId="180" builtinId="9" hidden="1"/>
    <cellStyle name="Collegamento ipertestuale visitato" xfId="172" builtinId="9" hidden="1"/>
    <cellStyle name="Collegamento ipertestuale visitato" xfId="164" builtinId="9" hidden="1"/>
    <cellStyle name="Collegamento ipertestuale visitato" xfId="156" builtinId="9" hidden="1"/>
    <cellStyle name="Collegamento ipertestuale visitato" xfId="148" builtinId="9" hidden="1"/>
    <cellStyle name="Collegamento ipertestuale visitato" xfId="140" builtinId="9" hidden="1"/>
    <cellStyle name="Collegamento ipertestuale visitato" xfId="132" builtinId="9" hidden="1"/>
    <cellStyle name="Collegamento ipertestuale visitato" xfId="124" builtinId="9" hidden="1"/>
    <cellStyle name="Collegamento ipertestuale visitato" xfId="116" builtinId="9" hidden="1"/>
    <cellStyle name="Collegamento ipertestuale visitato" xfId="108" builtinId="9" hidden="1"/>
    <cellStyle name="Collegamento ipertestuale visitato" xfId="100" builtinId="9" hidden="1"/>
    <cellStyle name="Collegamento ipertestuale visitato" xfId="92" builtinId="9" hidden="1"/>
    <cellStyle name="Collegamento ipertestuale visitato" xfId="84" builtinId="9" hidden="1"/>
    <cellStyle name="Collegamento ipertestuale visitato" xfId="76" builtinId="9" hidden="1"/>
    <cellStyle name="Collegamento ipertestuale visitato" xfId="34" builtinId="9" hidden="1"/>
    <cellStyle name="Collegamento ipertestuale visitato" xfId="38" builtinId="9" hidden="1"/>
    <cellStyle name="Collegamento ipertestuale visitato" xfId="40" builtinId="9" hidden="1"/>
    <cellStyle name="Collegamento ipertestuale visitato" xfId="42" builtinId="9" hidden="1"/>
    <cellStyle name="Collegamento ipertestuale visitato" xfId="44" builtinId="9" hidden="1"/>
    <cellStyle name="Collegamento ipertestuale visitato" xfId="46" builtinId="9" hidden="1"/>
    <cellStyle name="Collegamento ipertestuale visitato" xfId="48" builtinId="9" hidden="1"/>
    <cellStyle name="Collegamento ipertestuale visitato" xfId="50" builtinId="9" hidden="1"/>
    <cellStyle name="Collegamento ipertestuale visitato" xfId="54" builtinId="9" hidden="1"/>
    <cellStyle name="Collegamento ipertestuale visitato" xfId="56" builtinId="9" hidden="1"/>
    <cellStyle name="Collegamento ipertestuale visitato" xfId="58" builtinId="9" hidden="1"/>
    <cellStyle name="Collegamento ipertestuale visitato" xfId="60" builtinId="9" hidden="1"/>
    <cellStyle name="Collegamento ipertestuale visitato" xfId="62" builtinId="9" hidden="1"/>
    <cellStyle name="Collegamento ipertestuale visitato" xfId="64" builtinId="9" hidden="1"/>
    <cellStyle name="Collegamento ipertestuale visitato" xfId="66" builtinId="9" hidden="1"/>
    <cellStyle name="Collegamento ipertestuale visitato" xfId="70" builtinId="9" hidden="1"/>
    <cellStyle name="Collegamento ipertestuale visitato" xfId="72" builtinId="9" hidden="1"/>
    <cellStyle name="Collegamento ipertestuale visitato" xfId="74" builtinId="9" hidden="1"/>
    <cellStyle name="Collegamento ipertestuale visitato" xfId="68" builtinId="9" hidden="1"/>
    <cellStyle name="Collegamento ipertestuale visitato" xfId="52" builtinId="9" hidden="1"/>
    <cellStyle name="Collegamento ipertestuale visitato" xfId="3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Collegamento ipertestuale visitato" xfId="32"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6" builtinId="9" hidden="1"/>
    <cellStyle name="Collegamento ipertestuale visitato" xfId="8" builtinId="9" hidden="1"/>
    <cellStyle name="Collegamento ipertestuale visitato" xfId="4" builtinId="9" hidden="1"/>
    <cellStyle name="Comma 2" xfId="183" xr:uid="{00000000-0005-0000-0000-0000B2000000}"/>
    <cellStyle name="Comma 3" xfId="194" xr:uid="{00000000-0005-0000-0000-0000B3000000}"/>
    <cellStyle name="Currency 2" xfId="184" xr:uid="{00000000-0005-0000-0000-0000B4000000}"/>
    <cellStyle name="Migliaia" xfId="1" builtinId="3"/>
    <cellStyle name="Migliaia 3" xfId="185" xr:uid="{00000000-0005-0000-0000-0000B6000000}"/>
    <cellStyle name="Migliaia 7" xfId="186" xr:uid="{00000000-0005-0000-0000-0000B7000000}"/>
    <cellStyle name="Millares 2" xfId="187" xr:uid="{00000000-0005-0000-0000-0000B8000000}"/>
    <cellStyle name="Millares 3" xfId="188" xr:uid="{00000000-0005-0000-0000-0000B9000000}"/>
    <cellStyle name="Normal 2" xfId="181" xr:uid="{00000000-0005-0000-0000-0000BA000000}"/>
    <cellStyle name="Normal 3" xfId="189" xr:uid="{00000000-0005-0000-0000-0000BB000000}"/>
    <cellStyle name="Normal 4" xfId="190" xr:uid="{00000000-0005-0000-0000-0000BC000000}"/>
    <cellStyle name="Normal 5" xfId="193" xr:uid="{00000000-0005-0000-0000-0000BD000000}"/>
    <cellStyle name="Normal 5 2" xfId="197" xr:uid="{00000000-0005-0000-0000-0000BE000000}"/>
    <cellStyle name="Normal 6" xfId="196" xr:uid="{00000000-0005-0000-0000-0000BF000000}"/>
    <cellStyle name="Normale" xfId="0" builtinId="0"/>
    <cellStyle name="Normale 2 2" xfId="198" xr:uid="{9BCB2E58-7594-4622-BCD0-686D60CE7293}"/>
    <cellStyle name="Percent 2" xfId="182" xr:uid="{00000000-0005-0000-0000-0000C1000000}"/>
    <cellStyle name="Percent 3" xfId="195" xr:uid="{00000000-0005-0000-0000-0000C2000000}"/>
    <cellStyle name="Percentuale" xfId="2" builtinId="5"/>
    <cellStyle name="Porcentual 2" xfId="191" xr:uid="{00000000-0005-0000-0000-0000C4000000}"/>
    <cellStyle name="Porcentual 3" xfId="192" xr:uid="{00000000-0005-0000-0000-0000C5000000}"/>
  </cellStyles>
  <dxfs count="0"/>
  <tableStyles count="0" defaultTableStyle="TableStyleMedium9" defaultPivotStyle="PivotStyleLight16"/>
  <colors>
    <mruColors>
      <color rgb="FFFFFFFF"/>
      <color rgb="FFFF97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276225</xdr:colOff>
      <xdr:row>0</xdr:row>
      <xdr:rowOff>180975</xdr:rowOff>
    </xdr:from>
    <xdr:to>
      <xdr:col>9</xdr:col>
      <xdr:colOff>58420</xdr:colOff>
      <xdr:row>5</xdr:row>
      <xdr:rowOff>63500</xdr:rowOff>
    </xdr:to>
    <xdr:pic>
      <xdr:nvPicPr>
        <xdr:cNvPr id="2" name="Immagine 1" descr="Logo Agenzia del Demanio senza">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rcRect/>
        <a:stretch>
          <a:fillRect/>
        </a:stretch>
      </xdr:blipFill>
      <xdr:spPr bwMode="auto">
        <a:xfrm>
          <a:off x="3019425" y="180975"/>
          <a:ext cx="3211195" cy="8826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30"/>
  <sheetViews>
    <sheetView view="pageBreakPreview" topLeftCell="A5" zoomScaleNormal="100" zoomScaleSheetLayoutView="100" workbookViewId="0">
      <selection activeCell="A11" sqref="A11:M30"/>
    </sheetView>
  </sheetViews>
  <sheetFormatPr defaultRowHeight="15.6"/>
  <sheetData>
    <row r="1" spans="1:13">
      <c r="A1" s="32"/>
      <c r="B1" s="32"/>
      <c r="C1" s="32"/>
      <c r="D1" s="32"/>
      <c r="E1" s="32"/>
      <c r="F1" s="32"/>
      <c r="G1" s="32"/>
      <c r="H1" s="32"/>
      <c r="I1" s="32"/>
      <c r="J1" s="32"/>
      <c r="K1" s="32"/>
      <c r="L1" s="32"/>
      <c r="M1" s="33"/>
    </row>
    <row r="2" spans="1:13">
      <c r="A2" s="32"/>
      <c r="B2" s="32"/>
      <c r="C2" s="32"/>
      <c r="D2" s="32"/>
      <c r="E2" s="32"/>
      <c r="F2" s="32"/>
      <c r="G2" s="32"/>
      <c r="H2" s="32"/>
      <c r="I2" s="32"/>
      <c r="J2" s="32"/>
      <c r="K2" s="32"/>
      <c r="L2" s="32"/>
      <c r="M2" s="33"/>
    </row>
    <row r="3" spans="1:13">
      <c r="A3" s="32"/>
      <c r="B3" s="32"/>
      <c r="C3" s="32"/>
      <c r="D3" s="32"/>
      <c r="E3" s="32"/>
      <c r="F3" s="32"/>
      <c r="G3" s="32"/>
      <c r="H3" s="32"/>
      <c r="I3" s="32"/>
      <c r="J3" s="32"/>
      <c r="K3" s="32"/>
      <c r="L3" s="32"/>
      <c r="M3" s="33"/>
    </row>
    <row r="4" spans="1:13">
      <c r="A4" s="32"/>
      <c r="B4" s="32"/>
      <c r="C4" s="32"/>
      <c r="D4" s="32"/>
      <c r="E4" s="32"/>
      <c r="F4" s="32"/>
      <c r="G4" s="32"/>
      <c r="H4" s="32"/>
      <c r="I4" s="32"/>
      <c r="J4" s="32"/>
      <c r="K4" s="32"/>
      <c r="L4" s="32"/>
      <c r="M4" s="33"/>
    </row>
    <row r="5" spans="1:13">
      <c r="A5" s="33"/>
      <c r="B5" s="33"/>
      <c r="C5" s="33"/>
      <c r="D5" s="33"/>
      <c r="E5" s="33"/>
      <c r="F5" s="33"/>
      <c r="G5" s="33"/>
      <c r="H5" s="33"/>
      <c r="I5" s="33"/>
      <c r="J5" s="33"/>
      <c r="K5" s="33"/>
      <c r="L5" s="33"/>
      <c r="M5" s="33"/>
    </row>
    <row r="6" spans="1:13">
      <c r="A6" s="33"/>
      <c r="B6" s="33"/>
      <c r="C6" s="33"/>
      <c r="D6" s="33"/>
      <c r="E6" s="33"/>
      <c r="F6" s="33"/>
      <c r="G6" s="33"/>
      <c r="H6" s="33"/>
      <c r="I6" s="33"/>
      <c r="J6" s="33"/>
      <c r="K6" s="33"/>
      <c r="L6" s="33"/>
      <c r="M6" s="33"/>
    </row>
    <row r="7" spans="1:13">
      <c r="A7" s="33"/>
      <c r="B7" s="33"/>
      <c r="C7" s="33"/>
      <c r="D7" s="33"/>
      <c r="E7" s="33"/>
      <c r="F7" s="33"/>
      <c r="G7" s="33"/>
      <c r="H7" s="33"/>
      <c r="I7" s="33"/>
      <c r="J7" s="33"/>
      <c r="K7" s="33"/>
      <c r="L7" s="33"/>
      <c r="M7" s="33"/>
    </row>
    <row r="8" spans="1:13">
      <c r="A8" s="33"/>
      <c r="B8" s="33"/>
      <c r="C8" s="33"/>
      <c r="D8" s="33"/>
      <c r="E8" s="33"/>
      <c r="F8" s="33"/>
      <c r="G8" s="34" t="s">
        <v>0</v>
      </c>
      <c r="H8" s="33"/>
      <c r="I8" s="33"/>
      <c r="J8" s="33"/>
      <c r="K8" s="33"/>
      <c r="L8" s="33"/>
      <c r="M8" s="33"/>
    </row>
    <row r="9" spans="1:13">
      <c r="A9" s="33"/>
      <c r="B9" s="33"/>
      <c r="C9" s="33"/>
      <c r="D9" s="33"/>
      <c r="E9" s="33"/>
      <c r="F9" s="33"/>
      <c r="G9" s="34" t="s">
        <v>1</v>
      </c>
      <c r="H9" s="33"/>
      <c r="I9" s="33"/>
      <c r="J9" s="33"/>
      <c r="K9" s="33"/>
      <c r="L9" s="33"/>
      <c r="M9" s="33"/>
    </row>
    <row r="10" spans="1:13">
      <c r="A10" s="33"/>
      <c r="B10" s="33"/>
      <c r="C10" s="33"/>
      <c r="D10" s="33"/>
      <c r="E10" s="33"/>
      <c r="F10" s="33"/>
      <c r="G10" s="33"/>
      <c r="H10" s="33"/>
      <c r="I10" s="33"/>
      <c r="J10" s="33"/>
      <c r="K10" s="33"/>
      <c r="L10" s="33"/>
      <c r="M10" s="33"/>
    </row>
    <row r="11" spans="1:13" ht="15.75" customHeight="1">
      <c r="A11" s="147" t="s">
        <v>2</v>
      </c>
      <c r="B11" s="147"/>
      <c r="C11" s="147"/>
      <c r="D11" s="147"/>
      <c r="E11" s="147"/>
      <c r="F11" s="147"/>
      <c r="G11" s="147"/>
      <c r="H11" s="147"/>
      <c r="I11" s="147"/>
      <c r="J11" s="147"/>
      <c r="K11" s="147"/>
      <c r="L11" s="147"/>
      <c r="M11" s="147"/>
    </row>
    <row r="12" spans="1:13">
      <c r="A12" s="147"/>
      <c r="B12" s="147"/>
      <c r="C12" s="147"/>
      <c r="D12" s="147"/>
      <c r="E12" s="147"/>
      <c r="F12" s="147"/>
      <c r="G12" s="147"/>
      <c r="H12" s="147"/>
      <c r="I12" s="147"/>
      <c r="J12" s="147"/>
      <c r="K12" s="147"/>
      <c r="L12" s="147"/>
      <c r="M12" s="147"/>
    </row>
    <row r="13" spans="1:13">
      <c r="A13" s="147"/>
      <c r="B13" s="147"/>
      <c r="C13" s="147"/>
      <c r="D13" s="147"/>
      <c r="E13" s="147"/>
      <c r="F13" s="147"/>
      <c r="G13" s="147"/>
      <c r="H13" s="147"/>
      <c r="I13" s="147"/>
      <c r="J13" s="147"/>
      <c r="K13" s="147"/>
      <c r="L13" s="147"/>
      <c r="M13" s="147"/>
    </row>
    <row r="14" spans="1:13">
      <c r="A14" s="147"/>
      <c r="B14" s="147"/>
      <c r="C14" s="147"/>
      <c r="D14" s="147"/>
      <c r="E14" s="147"/>
      <c r="F14" s="147"/>
      <c r="G14" s="147"/>
      <c r="H14" s="147"/>
      <c r="I14" s="147"/>
      <c r="J14" s="147"/>
      <c r="K14" s="147"/>
      <c r="L14" s="147"/>
      <c r="M14" s="147"/>
    </row>
    <row r="15" spans="1:13">
      <c r="A15" s="147"/>
      <c r="B15" s="147"/>
      <c r="C15" s="147"/>
      <c r="D15" s="147"/>
      <c r="E15" s="147"/>
      <c r="F15" s="147"/>
      <c r="G15" s="147"/>
      <c r="H15" s="147"/>
      <c r="I15" s="147"/>
      <c r="J15" s="147"/>
      <c r="K15" s="147"/>
      <c r="L15" s="147"/>
      <c r="M15" s="147"/>
    </row>
    <row r="16" spans="1:13">
      <c r="A16" s="147"/>
      <c r="B16" s="147"/>
      <c r="C16" s="147"/>
      <c r="D16" s="147"/>
      <c r="E16" s="147"/>
      <c r="F16" s="147"/>
      <c r="G16" s="147"/>
      <c r="H16" s="147"/>
      <c r="I16" s="147"/>
      <c r="J16" s="147"/>
      <c r="K16" s="147"/>
      <c r="L16" s="147"/>
      <c r="M16" s="147"/>
    </row>
    <row r="17" spans="1:13">
      <c r="A17" s="147"/>
      <c r="B17" s="147"/>
      <c r="C17" s="147"/>
      <c r="D17" s="147"/>
      <c r="E17" s="147"/>
      <c r="F17" s="147"/>
      <c r="G17" s="147"/>
      <c r="H17" s="147"/>
      <c r="I17" s="147"/>
      <c r="J17" s="147"/>
      <c r="K17" s="147"/>
      <c r="L17" s="147"/>
      <c r="M17" s="147"/>
    </row>
    <row r="18" spans="1:13">
      <c r="A18" s="147"/>
      <c r="B18" s="147"/>
      <c r="C18" s="147"/>
      <c r="D18" s="147"/>
      <c r="E18" s="147"/>
      <c r="F18" s="147"/>
      <c r="G18" s="147"/>
      <c r="H18" s="147"/>
      <c r="I18" s="147"/>
      <c r="J18" s="147"/>
      <c r="K18" s="147"/>
      <c r="L18" s="147"/>
      <c r="M18" s="147"/>
    </row>
    <row r="19" spans="1:13">
      <c r="A19" s="147"/>
      <c r="B19" s="147"/>
      <c r="C19" s="147"/>
      <c r="D19" s="147"/>
      <c r="E19" s="147"/>
      <c r="F19" s="147"/>
      <c r="G19" s="147"/>
      <c r="H19" s="147"/>
      <c r="I19" s="147"/>
      <c r="J19" s="147"/>
      <c r="K19" s="147"/>
      <c r="L19" s="147"/>
      <c r="M19" s="147"/>
    </row>
    <row r="20" spans="1:13">
      <c r="A20" s="147"/>
      <c r="B20" s="147"/>
      <c r="C20" s="147"/>
      <c r="D20" s="147"/>
      <c r="E20" s="147"/>
      <c r="F20" s="147"/>
      <c r="G20" s="147"/>
      <c r="H20" s="147"/>
      <c r="I20" s="147"/>
      <c r="J20" s="147"/>
      <c r="K20" s="147"/>
      <c r="L20" s="147"/>
      <c r="M20" s="147"/>
    </row>
    <row r="21" spans="1:13">
      <c r="A21" s="147"/>
      <c r="B21" s="147"/>
      <c r="C21" s="147"/>
      <c r="D21" s="147"/>
      <c r="E21" s="147"/>
      <c r="F21" s="147"/>
      <c r="G21" s="147"/>
      <c r="H21" s="147"/>
      <c r="I21" s="147"/>
      <c r="J21" s="147"/>
      <c r="K21" s="147"/>
      <c r="L21" s="147"/>
      <c r="M21" s="147"/>
    </row>
    <row r="22" spans="1:13">
      <c r="A22" s="147"/>
      <c r="B22" s="147"/>
      <c r="C22" s="147"/>
      <c r="D22" s="147"/>
      <c r="E22" s="147"/>
      <c r="F22" s="147"/>
      <c r="G22" s="147"/>
      <c r="H22" s="147"/>
      <c r="I22" s="147"/>
      <c r="J22" s="147"/>
      <c r="K22" s="147"/>
      <c r="L22" s="147"/>
      <c r="M22" s="147"/>
    </row>
    <row r="23" spans="1:13">
      <c r="A23" s="147"/>
      <c r="B23" s="147"/>
      <c r="C23" s="147"/>
      <c r="D23" s="147"/>
      <c r="E23" s="147"/>
      <c r="F23" s="147"/>
      <c r="G23" s="147"/>
      <c r="H23" s="147"/>
      <c r="I23" s="147"/>
      <c r="J23" s="147"/>
      <c r="K23" s="147"/>
      <c r="L23" s="147"/>
      <c r="M23" s="147"/>
    </row>
    <row r="24" spans="1:13">
      <c r="A24" s="147"/>
      <c r="B24" s="147"/>
      <c r="C24" s="147"/>
      <c r="D24" s="147"/>
      <c r="E24" s="147"/>
      <c r="F24" s="147"/>
      <c r="G24" s="147"/>
      <c r="H24" s="147"/>
      <c r="I24" s="147"/>
      <c r="J24" s="147"/>
      <c r="K24" s="147"/>
      <c r="L24" s="147"/>
      <c r="M24" s="147"/>
    </row>
    <row r="25" spans="1:13">
      <c r="A25" s="147"/>
      <c r="B25" s="147"/>
      <c r="C25" s="147"/>
      <c r="D25" s="147"/>
      <c r="E25" s="147"/>
      <c r="F25" s="147"/>
      <c r="G25" s="147"/>
      <c r="H25" s="147"/>
      <c r="I25" s="147"/>
      <c r="J25" s="147"/>
      <c r="K25" s="147"/>
      <c r="L25" s="147"/>
      <c r="M25" s="147"/>
    </row>
    <row r="26" spans="1:13">
      <c r="A26" s="147"/>
      <c r="B26" s="147"/>
      <c r="C26" s="147"/>
      <c r="D26" s="147"/>
      <c r="E26" s="147"/>
      <c r="F26" s="147"/>
      <c r="G26" s="147"/>
      <c r="H26" s="147"/>
      <c r="I26" s="147"/>
      <c r="J26" s="147"/>
      <c r="K26" s="147"/>
      <c r="L26" s="147"/>
      <c r="M26" s="147"/>
    </row>
    <row r="27" spans="1:13">
      <c r="A27" s="147"/>
      <c r="B27" s="147"/>
      <c r="C27" s="147"/>
      <c r="D27" s="147"/>
      <c r="E27" s="147"/>
      <c r="F27" s="147"/>
      <c r="G27" s="147"/>
      <c r="H27" s="147"/>
      <c r="I27" s="147"/>
      <c r="J27" s="147"/>
      <c r="K27" s="147"/>
      <c r="L27" s="147"/>
      <c r="M27" s="147"/>
    </row>
    <row r="28" spans="1:13">
      <c r="A28" s="147"/>
      <c r="B28" s="147"/>
      <c r="C28" s="147"/>
      <c r="D28" s="147"/>
      <c r="E28" s="147"/>
      <c r="F28" s="147"/>
      <c r="G28" s="147"/>
      <c r="H28" s="147"/>
      <c r="I28" s="147"/>
      <c r="J28" s="147"/>
      <c r="K28" s="147"/>
      <c r="L28" s="147"/>
      <c r="M28" s="147"/>
    </row>
    <row r="29" spans="1:13">
      <c r="A29" s="147"/>
      <c r="B29" s="147"/>
      <c r="C29" s="147"/>
      <c r="D29" s="147"/>
      <c r="E29" s="147"/>
      <c r="F29" s="147"/>
      <c r="G29" s="147"/>
      <c r="H29" s="147"/>
      <c r="I29" s="147"/>
      <c r="J29" s="147"/>
      <c r="K29" s="147"/>
      <c r="L29" s="147"/>
      <c r="M29" s="147"/>
    </row>
    <row r="30" spans="1:13">
      <c r="A30" s="147"/>
      <c r="B30" s="147"/>
      <c r="C30" s="147"/>
      <c r="D30" s="147"/>
      <c r="E30" s="147"/>
      <c r="F30" s="147"/>
      <c r="G30" s="147"/>
      <c r="H30" s="147"/>
      <c r="I30" s="147"/>
      <c r="J30" s="147"/>
      <c r="K30" s="147"/>
      <c r="L30" s="147"/>
      <c r="M30" s="147"/>
    </row>
  </sheetData>
  <mergeCells count="1">
    <mergeCell ref="A11:M30"/>
  </mergeCells>
  <pageMargins left="0.70866141732283472" right="0.70866141732283472" top="0.74803149606299213" bottom="0.74803149606299213" header="0.31496062992125984" footer="0.31496062992125984"/>
  <pageSetup paperSize="9" orientation="landscape" r:id="rId1"/>
  <headerFooter>
    <oddFooter>&amp;L&amp;1#&amp;"Arial"&amp;10&amp;K000000Uso interno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Z136"/>
  <sheetViews>
    <sheetView tabSelected="1" view="pageBreakPreview" topLeftCell="A73" zoomScale="55" zoomScaleNormal="40" zoomScaleSheetLayoutView="55" workbookViewId="0">
      <selection activeCell="F98" sqref="F98"/>
    </sheetView>
  </sheetViews>
  <sheetFormatPr defaultColWidth="9" defaultRowHeight="18" customHeight="1" outlineLevelCol="1"/>
  <cols>
    <col min="1" max="1" width="95" style="6" customWidth="1"/>
    <col min="2" max="2" width="21" style="7" customWidth="1"/>
    <col min="3" max="4" width="19.875" style="72" customWidth="1"/>
    <col min="5" max="5" width="16.625" style="72" customWidth="1"/>
    <col min="6" max="6" width="16.5" style="20" customWidth="1" outlineLevel="1"/>
    <col min="7" max="7" width="19.875" style="20" customWidth="1" outlineLevel="1"/>
    <col min="8" max="9" width="18.375" style="20" customWidth="1" outlineLevel="1"/>
    <col min="10" max="10" width="16.125" style="20" customWidth="1"/>
    <col min="11" max="11" width="17.125" style="72" customWidth="1"/>
    <col min="12" max="18" width="17.125" style="20" customWidth="1"/>
    <col min="19" max="23" width="16.125" style="20" customWidth="1"/>
    <col min="24" max="33" width="16.125" style="20" bestFit="1" customWidth="1"/>
    <col min="34" max="52" width="12.125" style="20" customWidth="1"/>
    <col min="53" max="16384" width="9" style="6"/>
  </cols>
  <sheetData>
    <row r="1" spans="1:52" s="8" customFormat="1" ht="31.5" customHeight="1" thickBot="1">
      <c r="A1" s="27" t="s">
        <v>3</v>
      </c>
      <c r="B1" s="47" t="s">
        <v>4</v>
      </c>
      <c r="C1" s="74">
        <v>1</v>
      </c>
      <c r="D1" s="74">
        <v>2</v>
      </c>
      <c r="E1" s="74">
        <v>3</v>
      </c>
      <c r="F1" s="74">
        <v>4</v>
      </c>
      <c r="G1" s="74">
        <v>5</v>
      </c>
      <c r="H1" s="74">
        <v>6</v>
      </c>
      <c r="I1" s="74">
        <v>7</v>
      </c>
      <c r="J1" s="74">
        <v>8</v>
      </c>
      <c r="K1" s="74">
        <v>9</v>
      </c>
      <c r="L1" s="74">
        <v>10</v>
      </c>
      <c r="M1" s="74">
        <v>11</v>
      </c>
      <c r="N1" s="74">
        <v>12</v>
      </c>
      <c r="O1" s="74">
        <v>13</v>
      </c>
      <c r="P1" s="74">
        <v>14</v>
      </c>
      <c r="Q1" s="74">
        <v>15</v>
      </c>
      <c r="R1" s="74">
        <v>16</v>
      </c>
      <c r="S1" s="74">
        <v>17</v>
      </c>
      <c r="T1" s="74">
        <v>18</v>
      </c>
      <c r="U1" s="74">
        <v>19</v>
      </c>
      <c r="V1" s="74">
        <v>20</v>
      </c>
      <c r="W1" s="74">
        <v>21</v>
      </c>
      <c r="X1" s="74">
        <v>22</v>
      </c>
      <c r="Y1" s="74">
        <v>23</v>
      </c>
      <c r="Z1" s="74">
        <v>24</v>
      </c>
      <c r="AA1" s="74">
        <v>25</v>
      </c>
      <c r="AB1" s="74">
        <v>26</v>
      </c>
      <c r="AC1" s="74">
        <v>27</v>
      </c>
      <c r="AD1" s="74">
        <v>28</v>
      </c>
      <c r="AE1" s="74">
        <v>29</v>
      </c>
      <c r="AF1" s="74">
        <v>30</v>
      </c>
      <c r="AG1" s="74">
        <v>31</v>
      </c>
      <c r="AH1" s="74">
        <v>32</v>
      </c>
      <c r="AI1" s="74">
        <v>33</v>
      </c>
      <c r="AJ1" s="74">
        <v>34</v>
      </c>
      <c r="AK1" s="74">
        <v>35</v>
      </c>
      <c r="AL1" s="74">
        <v>36</v>
      </c>
      <c r="AM1" s="74">
        <v>37</v>
      </c>
      <c r="AN1" s="74">
        <v>38</v>
      </c>
      <c r="AO1" s="74">
        <v>39</v>
      </c>
      <c r="AP1" s="74">
        <v>40</v>
      </c>
      <c r="AQ1" s="74">
        <v>41</v>
      </c>
      <c r="AR1" s="74">
        <v>42</v>
      </c>
      <c r="AS1" s="74">
        <v>43</v>
      </c>
      <c r="AT1" s="74">
        <v>44</v>
      </c>
      <c r="AU1" s="74">
        <v>45</v>
      </c>
      <c r="AV1" s="74">
        <v>46</v>
      </c>
      <c r="AW1" s="74">
        <v>47</v>
      </c>
      <c r="AX1" s="74">
        <v>48</v>
      </c>
      <c r="AY1" s="74">
        <v>49</v>
      </c>
      <c r="AZ1" s="74">
        <v>50</v>
      </c>
    </row>
    <row r="2" spans="1:52" s="1" customFormat="1" ht="4.5" customHeight="1">
      <c r="B2" s="2"/>
      <c r="C2" s="71"/>
      <c r="D2" s="71"/>
      <c r="E2" s="71"/>
      <c r="F2" s="75"/>
      <c r="G2" s="75"/>
      <c r="H2" s="75"/>
      <c r="I2" s="75"/>
      <c r="J2" s="75"/>
      <c r="K2" s="76"/>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row>
    <row r="3" spans="1:52" s="1" customFormat="1" ht="21" customHeight="1" thickBot="1">
      <c r="A3" s="9" t="s">
        <v>5</v>
      </c>
      <c r="B3" s="19"/>
      <c r="C3" s="77"/>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row>
    <row r="4" spans="1:52" s="1" customFormat="1" ht="21">
      <c r="A4" s="6"/>
      <c r="B4" s="2"/>
      <c r="C4" s="79"/>
      <c r="D4" s="79"/>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row>
    <row r="5" spans="1:52" s="1" customFormat="1" ht="21">
      <c r="A5" s="13" t="s">
        <v>6</v>
      </c>
      <c r="B5" s="2"/>
      <c r="C5" s="71">
        <f>$G$5*10%</f>
        <v>0</v>
      </c>
      <c r="D5" s="71">
        <f t="shared" ref="D5:F5" si="0">$G$5*10%</f>
        <v>0</v>
      </c>
      <c r="E5" s="71">
        <f t="shared" si="0"/>
        <v>0</v>
      </c>
      <c r="F5" s="71">
        <f t="shared" si="0"/>
        <v>0</v>
      </c>
      <c r="G5" s="81">
        <v>0</v>
      </c>
      <c r="H5" s="81">
        <v>0</v>
      </c>
      <c r="I5" s="81">
        <v>0</v>
      </c>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row>
    <row r="6" spans="1:52" s="1" customFormat="1" ht="21.6" thickBot="1">
      <c r="A6" s="9" t="s">
        <v>7</v>
      </c>
      <c r="B6" s="48">
        <v>1.4999999999999999E-2</v>
      </c>
      <c r="C6" s="77"/>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row>
    <row r="7" spans="1:52" s="1" customFormat="1" ht="21" hidden="1">
      <c r="A7" s="6" t="s">
        <v>8</v>
      </c>
      <c r="B7" s="49">
        <v>5000</v>
      </c>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row>
    <row r="8" spans="1:52" s="1" customFormat="1" ht="23.45" hidden="1" customHeight="1">
      <c r="A8" s="6"/>
      <c r="B8" s="2"/>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row>
    <row r="9" spans="1:52" s="1" customFormat="1" ht="18" customHeight="1" thickBot="1">
      <c r="A9" s="9" t="s">
        <v>9</v>
      </c>
      <c r="B9" s="19"/>
      <c r="C9" s="82">
        <f>C3-C6-C5</f>
        <v>0</v>
      </c>
      <c r="D9" s="82">
        <f>D3-D6-D5</f>
        <v>0</v>
      </c>
      <c r="E9" s="82">
        <f>E3-E6-E5</f>
        <v>0</v>
      </c>
      <c r="F9" s="82">
        <f t="shared" ref="F9:AH9" si="1">F3-F6-F5</f>
        <v>0</v>
      </c>
      <c r="G9" s="82">
        <f t="shared" si="1"/>
        <v>0</v>
      </c>
      <c r="H9" s="82">
        <f t="shared" si="1"/>
        <v>0</v>
      </c>
      <c r="I9" s="82">
        <f t="shared" si="1"/>
        <v>0</v>
      </c>
      <c r="J9" s="82">
        <f t="shared" si="1"/>
        <v>0</v>
      </c>
      <c r="K9" s="82">
        <f t="shared" si="1"/>
        <v>0</v>
      </c>
      <c r="L9" s="82">
        <f t="shared" si="1"/>
        <v>0</v>
      </c>
      <c r="M9" s="82">
        <f t="shared" si="1"/>
        <v>0</v>
      </c>
      <c r="N9" s="82">
        <f t="shared" si="1"/>
        <v>0</v>
      </c>
      <c r="O9" s="82">
        <f t="shared" si="1"/>
        <v>0</v>
      </c>
      <c r="P9" s="82">
        <f t="shared" si="1"/>
        <v>0</v>
      </c>
      <c r="Q9" s="82">
        <f t="shared" si="1"/>
        <v>0</v>
      </c>
      <c r="R9" s="82">
        <f t="shared" si="1"/>
        <v>0</v>
      </c>
      <c r="S9" s="82">
        <f t="shared" si="1"/>
        <v>0</v>
      </c>
      <c r="T9" s="82">
        <f t="shared" si="1"/>
        <v>0</v>
      </c>
      <c r="U9" s="82">
        <f t="shared" si="1"/>
        <v>0</v>
      </c>
      <c r="V9" s="82">
        <f t="shared" si="1"/>
        <v>0</v>
      </c>
      <c r="W9" s="82">
        <f t="shared" si="1"/>
        <v>0</v>
      </c>
      <c r="X9" s="82">
        <f t="shared" si="1"/>
        <v>0</v>
      </c>
      <c r="Y9" s="82">
        <f t="shared" si="1"/>
        <v>0</v>
      </c>
      <c r="Z9" s="82">
        <f t="shared" si="1"/>
        <v>0</v>
      </c>
      <c r="AA9" s="82">
        <f t="shared" si="1"/>
        <v>0</v>
      </c>
      <c r="AB9" s="82">
        <f t="shared" si="1"/>
        <v>0</v>
      </c>
      <c r="AC9" s="82">
        <f t="shared" si="1"/>
        <v>0</v>
      </c>
      <c r="AD9" s="82">
        <f t="shared" si="1"/>
        <v>0</v>
      </c>
      <c r="AE9" s="82">
        <f t="shared" si="1"/>
        <v>0</v>
      </c>
      <c r="AF9" s="82">
        <f t="shared" si="1"/>
        <v>0</v>
      </c>
      <c r="AG9" s="82">
        <f t="shared" si="1"/>
        <v>0</v>
      </c>
      <c r="AH9" s="82">
        <f t="shared" si="1"/>
        <v>0</v>
      </c>
      <c r="AI9" s="82">
        <f t="shared" ref="AI9:AZ9" si="2">AI3-AI6-AI5</f>
        <v>0</v>
      </c>
      <c r="AJ9" s="82">
        <f t="shared" si="2"/>
        <v>0</v>
      </c>
      <c r="AK9" s="82">
        <f t="shared" si="2"/>
        <v>0</v>
      </c>
      <c r="AL9" s="82">
        <f t="shared" si="2"/>
        <v>0</v>
      </c>
      <c r="AM9" s="82">
        <f t="shared" si="2"/>
        <v>0</v>
      </c>
      <c r="AN9" s="82">
        <f t="shared" si="2"/>
        <v>0</v>
      </c>
      <c r="AO9" s="82">
        <f t="shared" si="2"/>
        <v>0</v>
      </c>
      <c r="AP9" s="82">
        <f t="shared" si="2"/>
        <v>0</v>
      </c>
      <c r="AQ9" s="82">
        <f t="shared" si="2"/>
        <v>0</v>
      </c>
      <c r="AR9" s="82">
        <f t="shared" si="2"/>
        <v>0</v>
      </c>
      <c r="AS9" s="82">
        <f t="shared" si="2"/>
        <v>0</v>
      </c>
      <c r="AT9" s="82">
        <f t="shared" si="2"/>
        <v>0</v>
      </c>
      <c r="AU9" s="82">
        <f t="shared" si="2"/>
        <v>0</v>
      </c>
      <c r="AV9" s="82">
        <f t="shared" si="2"/>
        <v>0</v>
      </c>
      <c r="AW9" s="82">
        <f t="shared" si="2"/>
        <v>0</v>
      </c>
      <c r="AX9" s="82">
        <f t="shared" si="2"/>
        <v>0</v>
      </c>
      <c r="AY9" s="82">
        <f t="shared" si="2"/>
        <v>0</v>
      </c>
      <c r="AZ9" s="82">
        <f t="shared" si="2"/>
        <v>0</v>
      </c>
    </row>
    <row r="10" spans="1:52" s="1" customFormat="1" ht="26.25" customHeight="1">
      <c r="A10" s="6" t="s">
        <v>10</v>
      </c>
      <c r="B10" s="2"/>
      <c r="C10" s="83"/>
      <c r="D10" s="83" t="e">
        <f>+D9/D3</f>
        <v>#DIV/0!</v>
      </c>
      <c r="E10" s="83" t="e">
        <f>+E9/E3</f>
        <v>#DIV/0!</v>
      </c>
      <c r="F10" s="83" t="e">
        <f t="shared" ref="F10:AZ10" si="3">+F9/F3</f>
        <v>#DIV/0!</v>
      </c>
      <c r="G10" s="83" t="e">
        <f t="shared" si="3"/>
        <v>#DIV/0!</v>
      </c>
      <c r="H10" s="83" t="e">
        <f t="shared" si="3"/>
        <v>#DIV/0!</v>
      </c>
      <c r="I10" s="83" t="e">
        <f t="shared" si="3"/>
        <v>#DIV/0!</v>
      </c>
      <c r="J10" s="83" t="e">
        <f t="shared" si="3"/>
        <v>#DIV/0!</v>
      </c>
      <c r="K10" s="83" t="e">
        <f t="shared" si="3"/>
        <v>#DIV/0!</v>
      </c>
      <c r="L10" s="83" t="e">
        <f t="shared" si="3"/>
        <v>#DIV/0!</v>
      </c>
      <c r="M10" s="83" t="e">
        <f t="shared" si="3"/>
        <v>#DIV/0!</v>
      </c>
      <c r="N10" s="83" t="e">
        <f t="shared" si="3"/>
        <v>#DIV/0!</v>
      </c>
      <c r="O10" s="83" t="e">
        <f t="shared" si="3"/>
        <v>#DIV/0!</v>
      </c>
      <c r="P10" s="83" t="e">
        <f t="shared" si="3"/>
        <v>#DIV/0!</v>
      </c>
      <c r="Q10" s="83" t="e">
        <f t="shared" si="3"/>
        <v>#DIV/0!</v>
      </c>
      <c r="R10" s="83" t="e">
        <f t="shared" si="3"/>
        <v>#DIV/0!</v>
      </c>
      <c r="S10" s="83" t="e">
        <f t="shared" si="3"/>
        <v>#DIV/0!</v>
      </c>
      <c r="T10" s="83" t="e">
        <f t="shared" si="3"/>
        <v>#DIV/0!</v>
      </c>
      <c r="U10" s="83" t="e">
        <f t="shared" si="3"/>
        <v>#DIV/0!</v>
      </c>
      <c r="V10" s="83" t="e">
        <f t="shared" si="3"/>
        <v>#DIV/0!</v>
      </c>
      <c r="W10" s="83" t="e">
        <f t="shared" si="3"/>
        <v>#DIV/0!</v>
      </c>
      <c r="X10" s="83" t="e">
        <f t="shared" si="3"/>
        <v>#DIV/0!</v>
      </c>
      <c r="Y10" s="83" t="e">
        <f t="shared" si="3"/>
        <v>#DIV/0!</v>
      </c>
      <c r="Z10" s="83" t="e">
        <f t="shared" si="3"/>
        <v>#DIV/0!</v>
      </c>
      <c r="AA10" s="83" t="e">
        <f t="shared" si="3"/>
        <v>#DIV/0!</v>
      </c>
      <c r="AB10" s="83" t="e">
        <f t="shared" si="3"/>
        <v>#DIV/0!</v>
      </c>
      <c r="AC10" s="83" t="e">
        <f t="shared" si="3"/>
        <v>#DIV/0!</v>
      </c>
      <c r="AD10" s="83" t="e">
        <f t="shared" si="3"/>
        <v>#DIV/0!</v>
      </c>
      <c r="AE10" s="83" t="e">
        <f t="shared" si="3"/>
        <v>#DIV/0!</v>
      </c>
      <c r="AF10" s="83" t="e">
        <f t="shared" si="3"/>
        <v>#DIV/0!</v>
      </c>
      <c r="AG10" s="83" t="e">
        <f t="shared" si="3"/>
        <v>#DIV/0!</v>
      </c>
      <c r="AH10" s="83" t="e">
        <f t="shared" si="3"/>
        <v>#DIV/0!</v>
      </c>
      <c r="AI10" s="83" t="e">
        <f t="shared" si="3"/>
        <v>#DIV/0!</v>
      </c>
      <c r="AJ10" s="83" t="e">
        <f t="shared" si="3"/>
        <v>#DIV/0!</v>
      </c>
      <c r="AK10" s="83" t="e">
        <f t="shared" si="3"/>
        <v>#DIV/0!</v>
      </c>
      <c r="AL10" s="83" t="e">
        <f t="shared" si="3"/>
        <v>#DIV/0!</v>
      </c>
      <c r="AM10" s="83" t="e">
        <f t="shared" si="3"/>
        <v>#DIV/0!</v>
      </c>
      <c r="AN10" s="83" t="e">
        <f t="shared" si="3"/>
        <v>#DIV/0!</v>
      </c>
      <c r="AO10" s="83" t="e">
        <f t="shared" si="3"/>
        <v>#DIV/0!</v>
      </c>
      <c r="AP10" s="83" t="e">
        <f t="shared" si="3"/>
        <v>#DIV/0!</v>
      </c>
      <c r="AQ10" s="83" t="e">
        <f t="shared" si="3"/>
        <v>#DIV/0!</v>
      </c>
      <c r="AR10" s="83" t="e">
        <f t="shared" si="3"/>
        <v>#DIV/0!</v>
      </c>
      <c r="AS10" s="83" t="e">
        <f t="shared" si="3"/>
        <v>#DIV/0!</v>
      </c>
      <c r="AT10" s="83" t="e">
        <f t="shared" si="3"/>
        <v>#DIV/0!</v>
      </c>
      <c r="AU10" s="83" t="e">
        <f t="shared" si="3"/>
        <v>#DIV/0!</v>
      </c>
      <c r="AV10" s="83" t="e">
        <f t="shared" si="3"/>
        <v>#DIV/0!</v>
      </c>
      <c r="AW10" s="83" t="e">
        <f t="shared" si="3"/>
        <v>#DIV/0!</v>
      </c>
      <c r="AX10" s="83" t="e">
        <f t="shared" si="3"/>
        <v>#DIV/0!</v>
      </c>
      <c r="AY10" s="83" t="e">
        <f t="shared" si="3"/>
        <v>#DIV/0!</v>
      </c>
      <c r="AZ10" s="83" t="e">
        <f t="shared" si="3"/>
        <v>#DIV/0!</v>
      </c>
    </row>
    <row r="11" spans="1:52" s="1" customFormat="1" ht="26.25" customHeight="1">
      <c r="A11" s="10" t="s">
        <v>11</v>
      </c>
      <c r="B11" s="50"/>
      <c r="C11" s="84"/>
      <c r="D11" s="85">
        <v>0</v>
      </c>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row>
    <row r="12" spans="1:52" s="3" customFormat="1" ht="26.25" customHeight="1">
      <c r="A12" s="10" t="s">
        <v>12</v>
      </c>
      <c r="B12" s="51"/>
      <c r="C12" s="84"/>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row>
    <row r="13" spans="1:52" s="12" customFormat="1" ht="26.25" customHeight="1">
      <c r="A13" s="11" t="s">
        <v>13</v>
      </c>
      <c r="B13" s="52"/>
      <c r="C13" s="86">
        <f t="shared" ref="C13:N13" si="4">C108</f>
        <v>0</v>
      </c>
      <c r="D13" s="86">
        <f t="shared" si="4"/>
        <v>0</v>
      </c>
      <c r="E13" s="86">
        <f t="shared" si="4"/>
        <v>0</v>
      </c>
      <c r="F13" s="86">
        <f t="shared" si="4"/>
        <v>0</v>
      </c>
      <c r="G13" s="86">
        <f t="shared" si="4"/>
        <v>0</v>
      </c>
      <c r="H13" s="86">
        <f t="shared" si="4"/>
        <v>0</v>
      </c>
      <c r="I13" s="86">
        <f t="shared" si="4"/>
        <v>0</v>
      </c>
      <c r="J13" s="86">
        <f t="shared" si="4"/>
        <v>0</v>
      </c>
      <c r="K13" s="86">
        <f t="shared" si="4"/>
        <v>0</v>
      </c>
      <c r="L13" s="86">
        <f t="shared" si="4"/>
        <v>0</v>
      </c>
      <c r="M13" s="86">
        <f t="shared" si="4"/>
        <v>0</v>
      </c>
      <c r="N13" s="86">
        <f t="shared" si="4"/>
        <v>0</v>
      </c>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row>
    <row r="14" spans="1:52" s="1" customFormat="1" ht="26.25" customHeight="1">
      <c r="A14" s="6"/>
      <c r="B14" s="2"/>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row>
    <row r="15" spans="1:52" s="1" customFormat="1" ht="26.25" customHeight="1" thickBot="1">
      <c r="A15" s="9" t="s">
        <v>14</v>
      </c>
      <c r="B15" s="19"/>
      <c r="C15" s="87">
        <f t="shared" ref="C15:D15" si="5">+C9-C12-C13+C11</f>
        <v>0</v>
      </c>
      <c r="D15" s="87">
        <f t="shared" si="5"/>
        <v>0</v>
      </c>
      <c r="E15" s="87">
        <f>+E9-E12-E13+E11</f>
        <v>0</v>
      </c>
      <c r="F15" s="87">
        <f t="shared" ref="F15:AG15" si="6">+F9-F12-F13+F11</f>
        <v>0</v>
      </c>
      <c r="G15" s="87">
        <f t="shared" si="6"/>
        <v>0</v>
      </c>
      <c r="H15" s="87">
        <f t="shared" si="6"/>
        <v>0</v>
      </c>
      <c r="I15" s="87">
        <f t="shared" si="6"/>
        <v>0</v>
      </c>
      <c r="J15" s="87">
        <f t="shared" si="6"/>
        <v>0</v>
      </c>
      <c r="K15" s="87">
        <f t="shared" si="6"/>
        <v>0</v>
      </c>
      <c r="L15" s="87">
        <f t="shared" si="6"/>
        <v>0</v>
      </c>
      <c r="M15" s="87">
        <f t="shared" si="6"/>
        <v>0</v>
      </c>
      <c r="N15" s="87">
        <f t="shared" si="6"/>
        <v>0</v>
      </c>
      <c r="O15" s="87">
        <f t="shared" si="6"/>
        <v>0</v>
      </c>
      <c r="P15" s="87">
        <f t="shared" si="6"/>
        <v>0</v>
      </c>
      <c r="Q15" s="87">
        <f t="shared" si="6"/>
        <v>0</v>
      </c>
      <c r="R15" s="87">
        <f t="shared" si="6"/>
        <v>0</v>
      </c>
      <c r="S15" s="87">
        <f t="shared" si="6"/>
        <v>0</v>
      </c>
      <c r="T15" s="87">
        <f t="shared" si="6"/>
        <v>0</v>
      </c>
      <c r="U15" s="87">
        <f t="shared" si="6"/>
        <v>0</v>
      </c>
      <c r="V15" s="87">
        <f t="shared" si="6"/>
        <v>0</v>
      </c>
      <c r="W15" s="87">
        <f t="shared" si="6"/>
        <v>0</v>
      </c>
      <c r="X15" s="87">
        <f t="shared" si="6"/>
        <v>0</v>
      </c>
      <c r="Y15" s="87">
        <f t="shared" si="6"/>
        <v>0</v>
      </c>
      <c r="Z15" s="87">
        <f t="shared" si="6"/>
        <v>0</v>
      </c>
      <c r="AA15" s="87">
        <f t="shared" si="6"/>
        <v>0</v>
      </c>
      <c r="AB15" s="87">
        <f t="shared" si="6"/>
        <v>0</v>
      </c>
      <c r="AC15" s="87">
        <f t="shared" si="6"/>
        <v>0</v>
      </c>
      <c r="AD15" s="87">
        <f t="shared" si="6"/>
        <v>0</v>
      </c>
      <c r="AE15" s="87">
        <f t="shared" si="6"/>
        <v>0</v>
      </c>
      <c r="AF15" s="87">
        <f t="shared" si="6"/>
        <v>0</v>
      </c>
      <c r="AG15" s="87">
        <f t="shared" si="6"/>
        <v>0</v>
      </c>
      <c r="AH15" s="87">
        <f t="shared" ref="AH15:AZ15" si="7">+AH9-AH12-AH13+AH11</f>
        <v>0</v>
      </c>
      <c r="AI15" s="87">
        <f t="shared" si="7"/>
        <v>0</v>
      </c>
      <c r="AJ15" s="87">
        <f t="shared" si="7"/>
        <v>0</v>
      </c>
      <c r="AK15" s="87">
        <f t="shared" si="7"/>
        <v>0</v>
      </c>
      <c r="AL15" s="87">
        <f t="shared" si="7"/>
        <v>0</v>
      </c>
      <c r="AM15" s="87">
        <f t="shared" si="7"/>
        <v>0</v>
      </c>
      <c r="AN15" s="87">
        <f t="shared" si="7"/>
        <v>0</v>
      </c>
      <c r="AO15" s="87">
        <f t="shared" si="7"/>
        <v>0</v>
      </c>
      <c r="AP15" s="87">
        <f t="shared" si="7"/>
        <v>0</v>
      </c>
      <c r="AQ15" s="87">
        <f t="shared" si="7"/>
        <v>0</v>
      </c>
      <c r="AR15" s="87">
        <f t="shared" si="7"/>
        <v>0</v>
      </c>
      <c r="AS15" s="87">
        <f t="shared" si="7"/>
        <v>0</v>
      </c>
      <c r="AT15" s="87">
        <f t="shared" si="7"/>
        <v>0</v>
      </c>
      <c r="AU15" s="87">
        <f t="shared" si="7"/>
        <v>0</v>
      </c>
      <c r="AV15" s="87">
        <f t="shared" si="7"/>
        <v>0</v>
      </c>
      <c r="AW15" s="87">
        <f t="shared" si="7"/>
        <v>0</v>
      </c>
      <c r="AX15" s="87">
        <f t="shared" si="7"/>
        <v>0</v>
      </c>
      <c r="AY15" s="87">
        <f t="shared" si="7"/>
        <v>0</v>
      </c>
      <c r="AZ15" s="87">
        <f t="shared" si="7"/>
        <v>0</v>
      </c>
    </row>
    <row r="16" spans="1:52" ht="18" customHeight="1">
      <c r="A16" s="6" t="s">
        <v>10</v>
      </c>
      <c r="B16" s="2"/>
      <c r="C16" s="88"/>
      <c r="D16" s="89" t="e">
        <f>+D15/D3</f>
        <v>#DIV/0!</v>
      </c>
      <c r="E16" s="89" t="e">
        <f>+E15/E3</f>
        <v>#DIV/0!</v>
      </c>
      <c r="F16" s="89" t="e">
        <f t="shared" ref="F16:AZ16" si="8">+F15/F3</f>
        <v>#DIV/0!</v>
      </c>
      <c r="G16" s="89" t="e">
        <f t="shared" si="8"/>
        <v>#DIV/0!</v>
      </c>
      <c r="H16" s="89" t="e">
        <f t="shared" si="8"/>
        <v>#DIV/0!</v>
      </c>
      <c r="I16" s="89" t="e">
        <f t="shared" si="8"/>
        <v>#DIV/0!</v>
      </c>
      <c r="J16" s="89" t="e">
        <f t="shared" si="8"/>
        <v>#DIV/0!</v>
      </c>
      <c r="K16" s="89" t="e">
        <f t="shared" si="8"/>
        <v>#DIV/0!</v>
      </c>
      <c r="L16" s="89" t="e">
        <f t="shared" si="8"/>
        <v>#DIV/0!</v>
      </c>
      <c r="M16" s="89" t="e">
        <f t="shared" si="8"/>
        <v>#DIV/0!</v>
      </c>
      <c r="N16" s="89" t="e">
        <f t="shared" si="8"/>
        <v>#DIV/0!</v>
      </c>
      <c r="O16" s="89" t="e">
        <f t="shared" si="8"/>
        <v>#DIV/0!</v>
      </c>
      <c r="P16" s="89" t="e">
        <f t="shared" si="8"/>
        <v>#DIV/0!</v>
      </c>
      <c r="Q16" s="89" t="e">
        <f t="shared" si="8"/>
        <v>#DIV/0!</v>
      </c>
      <c r="R16" s="89" t="e">
        <f t="shared" si="8"/>
        <v>#DIV/0!</v>
      </c>
      <c r="S16" s="89" t="e">
        <f t="shared" si="8"/>
        <v>#DIV/0!</v>
      </c>
      <c r="T16" s="89" t="e">
        <f t="shared" si="8"/>
        <v>#DIV/0!</v>
      </c>
      <c r="U16" s="89" t="e">
        <f t="shared" si="8"/>
        <v>#DIV/0!</v>
      </c>
      <c r="V16" s="89" t="e">
        <f t="shared" si="8"/>
        <v>#DIV/0!</v>
      </c>
      <c r="W16" s="89" t="e">
        <f t="shared" si="8"/>
        <v>#DIV/0!</v>
      </c>
      <c r="X16" s="89" t="e">
        <f t="shared" si="8"/>
        <v>#DIV/0!</v>
      </c>
      <c r="Y16" s="89" t="e">
        <f t="shared" si="8"/>
        <v>#DIV/0!</v>
      </c>
      <c r="Z16" s="89" t="e">
        <f t="shared" si="8"/>
        <v>#DIV/0!</v>
      </c>
      <c r="AA16" s="89" t="e">
        <f t="shared" si="8"/>
        <v>#DIV/0!</v>
      </c>
      <c r="AB16" s="89" t="e">
        <f t="shared" si="8"/>
        <v>#DIV/0!</v>
      </c>
      <c r="AC16" s="89" t="e">
        <f t="shared" si="8"/>
        <v>#DIV/0!</v>
      </c>
      <c r="AD16" s="89" t="e">
        <f t="shared" si="8"/>
        <v>#DIV/0!</v>
      </c>
      <c r="AE16" s="89" t="e">
        <f t="shared" si="8"/>
        <v>#DIV/0!</v>
      </c>
      <c r="AF16" s="89" t="e">
        <f t="shared" si="8"/>
        <v>#DIV/0!</v>
      </c>
      <c r="AG16" s="89" t="e">
        <f t="shared" si="8"/>
        <v>#DIV/0!</v>
      </c>
      <c r="AH16" s="89" t="e">
        <f t="shared" si="8"/>
        <v>#DIV/0!</v>
      </c>
      <c r="AI16" s="89" t="e">
        <f t="shared" si="8"/>
        <v>#DIV/0!</v>
      </c>
      <c r="AJ16" s="89" t="e">
        <f t="shared" si="8"/>
        <v>#DIV/0!</v>
      </c>
      <c r="AK16" s="89" t="e">
        <f t="shared" si="8"/>
        <v>#DIV/0!</v>
      </c>
      <c r="AL16" s="89" t="e">
        <f t="shared" si="8"/>
        <v>#DIV/0!</v>
      </c>
      <c r="AM16" s="89" t="e">
        <f t="shared" si="8"/>
        <v>#DIV/0!</v>
      </c>
      <c r="AN16" s="89" t="e">
        <f t="shared" si="8"/>
        <v>#DIV/0!</v>
      </c>
      <c r="AO16" s="89" t="e">
        <f t="shared" si="8"/>
        <v>#DIV/0!</v>
      </c>
      <c r="AP16" s="89" t="e">
        <f t="shared" si="8"/>
        <v>#DIV/0!</v>
      </c>
      <c r="AQ16" s="89" t="e">
        <f t="shared" si="8"/>
        <v>#DIV/0!</v>
      </c>
      <c r="AR16" s="89" t="e">
        <f t="shared" si="8"/>
        <v>#DIV/0!</v>
      </c>
      <c r="AS16" s="89" t="e">
        <f t="shared" si="8"/>
        <v>#DIV/0!</v>
      </c>
      <c r="AT16" s="89" t="e">
        <f t="shared" si="8"/>
        <v>#DIV/0!</v>
      </c>
      <c r="AU16" s="89" t="e">
        <f t="shared" si="8"/>
        <v>#DIV/0!</v>
      </c>
      <c r="AV16" s="89" t="e">
        <f t="shared" si="8"/>
        <v>#DIV/0!</v>
      </c>
      <c r="AW16" s="89" t="e">
        <f t="shared" si="8"/>
        <v>#DIV/0!</v>
      </c>
      <c r="AX16" s="89" t="e">
        <f t="shared" si="8"/>
        <v>#DIV/0!</v>
      </c>
      <c r="AY16" s="89" t="e">
        <f t="shared" si="8"/>
        <v>#DIV/0!</v>
      </c>
      <c r="AZ16" s="89" t="e">
        <f t="shared" si="8"/>
        <v>#DIV/0!</v>
      </c>
    </row>
    <row r="17" spans="1:52" ht="18" customHeight="1">
      <c r="A17" s="10" t="s">
        <v>15</v>
      </c>
      <c r="B17" s="53">
        <v>0.24</v>
      </c>
      <c r="C17" s="90">
        <f t="shared" ref="C17:K17" si="9">+IF(C15&lt;0,0,C15*$B$17)</f>
        <v>0</v>
      </c>
      <c r="D17" s="99">
        <f t="shared" si="9"/>
        <v>0</v>
      </c>
      <c r="E17" s="99">
        <f>+IF(E15&lt;0,0,E15*$B$17)</f>
        <v>0</v>
      </c>
      <c r="F17" s="99">
        <f t="shared" si="9"/>
        <v>0</v>
      </c>
      <c r="G17" s="99">
        <f t="shared" si="9"/>
        <v>0</v>
      </c>
      <c r="H17" s="99">
        <f t="shared" si="9"/>
        <v>0</v>
      </c>
      <c r="I17" s="99">
        <f t="shared" si="9"/>
        <v>0</v>
      </c>
      <c r="J17" s="99">
        <f t="shared" si="9"/>
        <v>0</v>
      </c>
      <c r="K17" s="99">
        <f t="shared" si="9"/>
        <v>0</v>
      </c>
      <c r="L17" s="99">
        <f t="shared" ref="L17:M17" si="10">+IF(L15&lt;0,0,L15*$B$17)</f>
        <v>0</v>
      </c>
      <c r="M17" s="99">
        <f t="shared" si="10"/>
        <v>0</v>
      </c>
      <c r="N17" s="99">
        <f t="shared" ref="N17:AG17" si="11">+IF(N15&lt;0,0,N15*$B$17)</f>
        <v>0</v>
      </c>
      <c r="O17" s="99">
        <f t="shared" si="11"/>
        <v>0</v>
      </c>
      <c r="P17" s="99">
        <f t="shared" si="11"/>
        <v>0</v>
      </c>
      <c r="Q17" s="99">
        <f t="shared" si="11"/>
        <v>0</v>
      </c>
      <c r="R17" s="99">
        <f t="shared" si="11"/>
        <v>0</v>
      </c>
      <c r="S17" s="99">
        <f t="shared" si="11"/>
        <v>0</v>
      </c>
      <c r="T17" s="99">
        <f t="shared" si="11"/>
        <v>0</v>
      </c>
      <c r="U17" s="99">
        <f t="shared" si="11"/>
        <v>0</v>
      </c>
      <c r="V17" s="99">
        <f t="shared" si="11"/>
        <v>0</v>
      </c>
      <c r="W17" s="99">
        <f t="shared" si="11"/>
        <v>0</v>
      </c>
      <c r="X17" s="99">
        <f t="shared" si="11"/>
        <v>0</v>
      </c>
      <c r="Y17" s="99">
        <f t="shared" si="11"/>
        <v>0</v>
      </c>
      <c r="Z17" s="99">
        <f t="shared" si="11"/>
        <v>0</v>
      </c>
      <c r="AA17" s="99">
        <f t="shared" si="11"/>
        <v>0</v>
      </c>
      <c r="AB17" s="99">
        <f t="shared" si="11"/>
        <v>0</v>
      </c>
      <c r="AC17" s="99">
        <f t="shared" si="11"/>
        <v>0</v>
      </c>
      <c r="AD17" s="99">
        <f t="shared" si="11"/>
        <v>0</v>
      </c>
      <c r="AE17" s="99">
        <f t="shared" si="11"/>
        <v>0</v>
      </c>
      <c r="AF17" s="99">
        <f t="shared" si="11"/>
        <v>0</v>
      </c>
      <c r="AG17" s="99">
        <f t="shared" si="11"/>
        <v>0</v>
      </c>
      <c r="AH17" s="99">
        <f t="shared" ref="AH17:AZ17" si="12">+IF(AH15&lt;0,0,AH15*$B$17)</f>
        <v>0</v>
      </c>
      <c r="AI17" s="99">
        <f t="shared" si="12"/>
        <v>0</v>
      </c>
      <c r="AJ17" s="99">
        <f t="shared" si="12"/>
        <v>0</v>
      </c>
      <c r="AK17" s="99">
        <f t="shared" si="12"/>
        <v>0</v>
      </c>
      <c r="AL17" s="99">
        <f t="shared" si="12"/>
        <v>0</v>
      </c>
      <c r="AM17" s="99">
        <f t="shared" si="12"/>
        <v>0</v>
      </c>
      <c r="AN17" s="99">
        <f t="shared" si="12"/>
        <v>0</v>
      </c>
      <c r="AO17" s="99">
        <f t="shared" si="12"/>
        <v>0</v>
      </c>
      <c r="AP17" s="99">
        <f t="shared" si="12"/>
        <v>0</v>
      </c>
      <c r="AQ17" s="99">
        <f t="shared" si="12"/>
        <v>0</v>
      </c>
      <c r="AR17" s="99">
        <f t="shared" si="12"/>
        <v>0</v>
      </c>
      <c r="AS17" s="99">
        <f t="shared" si="12"/>
        <v>0</v>
      </c>
      <c r="AT17" s="99">
        <f t="shared" si="12"/>
        <v>0</v>
      </c>
      <c r="AU17" s="99">
        <f t="shared" si="12"/>
        <v>0</v>
      </c>
      <c r="AV17" s="99">
        <f t="shared" si="12"/>
        <v>0</v>
      </c>
      <c r="AW17" s="99">
        <f t="shared" si="12"/>
        <v>0</v>
      </c>
      <c r="AX17" s="99">
        <f t="shared" si="12"/>
        <v>0</v>
      </c>
      <c r="AY17" s="99">
        <f t="shared" si="12"/>
        <v>0</v>
      </c>
      <c r="AZ17" s="99">
        <f t="shared" si="12"/>
        <v>0</v>
      </c>
    </row>
    <row r="18" spans="1:52" ht="18" customHeight="1">
      <c r="A18" s="10" t="s">
        <v>16</v>
      </c>
      <c r="B18" s="54">
        <v>3.9E-2</v>
      </c>
      <c r="C18" s="90">
        <f t="shared" ref="C18:AH18" si="13">+IF((C3-C11-C12)&lt;0,0,(C3-C11-C12)*$B$18)</f>
        <v>0</v>
      </c>
      <c r="D18" s="99">
        <f t="shared" si="13"/>
        <v>0</v>
      </c>
      <c r="E18" s="99">
        <f t="shared" si="13"/>
        <v>0</v>
      </c>
      <c r="F18" s="99">
        <f t="shared" si="13"/>
        <v>0</v>
      </c>
      <c r="G18" s="99">
        <f t="shared" si="13"/>
        <v>0</v>
      </c>
      <c r="H18" s="99">
        <f t="shared" si="13"/>
        <v>0</v>
      </c>
      <c r="I18" s="99">
        <f t="shared" si="13"/>
        <v>0</v>
      </c>
      <c r="J18" s="99">
        <f t="shared" si="13"/>
        <v>0</v>
      </c>
      <c r="K18" s="99">
        <f t="shared" si="13"/>
        <v>0</v>
      </c>
      <c r="L18" s="99">
        <f t="shared" si="13"/>
        <v>0</v>
      </c>
      <c r="M18" s="99">
        <f t="shared" si="13"/>
        <v>0</v>
      </c>
      <c r="N18" s="99">
        <f t="shared" si="13"/>
        <v>0</v>
      </c>
      <c r="O18" s="99">
        <f t="shared" si="13"/>
        <v>0</v>
      </c>
      <c r="P18" s="99">
        <f t="shared" si="13"/>
        <v>0</v>
      </c>
      <c r="Q18" s="99">
        <f t="shared" si="13"/>
        <v>0</v>
      </c>
      <c r="R18" s="99">
        <f t="shared" si="13"/>
        <v>0</v>
      </c>
      <c r="S18" s="99">
        <f t="shared" si="13"/>
        <v>0</v>
      </c>
      <c r="T18" s="99">
        <f t="shared" si="13"/>
        <v>0</v>
      </c>
      <c r="U18" s="99">
        <f t="shared" si="13"/>
        <v>0</v>
      </c>
      <c r="V18" s="99">
        <f t="shared" si="13"/>
        <v>0</v>
      </c>
      <c r="W18" s="99">
        <f t="shared" si="13"/>
        <v>0</v>
      </c>
      <c r="X18" s="99">
        <f t="shared" si="13"/>
        <v>0</v>
      </c>
      <c r="Y18" s="99">
        <f t="shared" si="13"/>
        <v>0</v>
      </c>
      <c r="Z18" s="99">
        <f t="shared" si="13"/>
        <v>0</v>
      </c>
      <c r="AA18" s="99">
        <f t="shared" si="13"/>
        <v>0</v>
      </c>
      <c r="AB18" s="99">
        <f t="shared" si="13"/>
        <v>0</v>
      </c>
      <c r="AC18" s="99">
        <f t="shared" si="13"/>
        <v>0</v>
      </c>
      <c r="AD18" s="99">
        <f t="shared" si="13"/>
        <v>0</v>
      </c>
      <c r="AE18" s="99">
        <f t="shared" si="13"/>
        <v>0</v>
      </c>
      <c r="AF18" s="99">
        <f t="shared" si="13"/>
        <v>0</v>
      </c>
      <c r="AG18" s="99">
        <f t="shared" si="13"/>
        <v>0</v>
      </c>
      <c r="AH18" s="99">
        <f t="shared" si="13"/>
        <v>0</v>
      </c>
      <c r="AI18" s="99">
        <f t="shared" ref="AI18:AZ18" si="14">+IF((AI3-AI11-AI12)&lt;0,0,(AI3-AI11-AI12)*$B$18)</f>
        <v>0</v>
      </c>
      <c r="AJ18" s="99">
        <f t="shared" si="14"/>
        <v>0</v>
      </c>
      <c r="AK18" s="99">
        <f t="shared" si="14"/>
        <v>0</v>
      </c>
      <c r="AL18" s="99">
        <f t="shared" si="14"/>
        <v>0</v>
      </c>
      <c r="AM18" s="99">
        <f t="shared" si="14"/>
        <v>0</v>
      </c>
      <c r="AN18" s="99">
        <f t="shared" si="14"/>
        <v>0</v>
      </c>
      <c r="AO18" s="99">
        <f t="shared" si="14"/>
        <v>0</v>
      </c>
      <c r="AP18" s="99">
        <f t="shared" si="14"/>
        <v>0</v>
      </c>
      <c r="AQ18" s="99">
        <f t="shared" si="14"/>
        <v>0</v>
      </c>
      <c r="AR18" s="99">
        <f t="shared" si="14"/>
        <v>0</v>
      </c>
      <c r="AS18" s="99">
        <f t="shared" si="14"/>
        <v>0</v>
      </c>
      <c r="AT18" s="99">
        <f t="shared" si="14"/>
        <v>0</v>
      </c>
      <c r="AU18" s="99">
        <f t="shared" si="14"/>
        <v>0</v>
      </c>
      <c r="AV18" s="99">
        <f t="shared" si="14"/>
        <v>0</v>
      </c>
      <c r="AW18" s="99">
        <f t="shared" si="14"/>
        <v>0</v>
      </c>
      <c r="AX18" s="99">
        <f t="shared" si="14"/>
        <v>0</v>
      </c>
      <c r="AY18" s="99">
        <f t="shared" si="14"/>
        <v>0</v>
      </c>
      <c r="AZ18" s="99">
        <f t="shared" si="14"/>
        <v>0</v>
      </c>
    </row>
    <row r="19" spans="1:52" s="31" customFormat="1" ht="29.25" customHeight="1" thickBot="1">
      <c r="A19" s="26" t="s">
        <v>17</v>
      </c>
      <c r="B19" s="55"/>
      <c r="C19" s="91">
        <f t="shared" ref="C19:O19" si="15">+C15-C17-C18</f>
        <v>0</v>
      </c>
      <c r="D19" s="145">
        <f t="shared" si="15"/>
        <v>0</v>
      </c>
      <c r="E19" s="145">
        <f>+E15-E17-E18</f>
        <v>0</v>
      </c>
      <c r="F19" s="145">
        <f t="shared" si="15"/>
        <v>0</v>
      </c>
      <c r="G19" s="145">
        <f t="shared" si="15"/>
        <v>0</v>
      </c>
      <c r="H19" s="145">
        <f t="shared" si="15"/>
        <v>0</v>
      </c>
      <c r="I19" s="145">
        <f t="shared" si="15"/>
        <v>0</v>
      </c>
      <c r="J19" s="145">
        <f t="shared" si="15"/>
        <v>0</v>
      </c>
      <c r="K19" s="145">
        <f t="shared" si="15"/>
        <v>0</v>
      </c>
      <c r="L19" s="145">
        <f t="shared" si="15"/>
        <v>0</v>
      </c>
      <c r="M19" s="145">
        <f t="shared" si="15"/>
        <v>0</v>
      </c>
      <c r="N19" s="145">
        <f t="shared" si="15"/>
        <v>0</v>
      </c>
      <c r="O19" s="145">
        <f t="shared" si="15"/>
        <v>0</v>
      </c>
      <c r="P19" s="145">
        <f t="shared" ref="P19" si="16">+P15-P17-P18</f>
        <v>0</v>
      </c>
      <c r="Q19" s="145">
        <f t="shared" ref="Q19" si="17">+Q15-Q17-Q18</f>
        <v>0</v>
      </c>
      <c r="R19" s="145">
        <f t="shared" ref="R19" si="18">+R15-R17-R18</f>
        <v>0</v>
      </c>
      <c r="S19" s="145">
        <f t="shared" ref="S19" si="19">+S15-S17-S18</f>
        <v>0</v>
      </c>
      <c r="T19" s="145">
        <f t="shared" ref="T19" si="20">+T15-T17-T18</f>
        <v>0</v>
      </c>
      <c r="U19" s="145">
        <f t="shared" ref="U19" si="21">+U15-U17-U18</f>
        <v>0</v>
      </c>
      <c r="V19" s="145">
        <f t="shared" ref="V19" si="22">+V15-V17-V18</f>
        <v>0</v>
      </c>
      <c r="W19" s="145">
        <f t="shared" ref="W19" si="23">+W15-W17-W18</f>
        <v>0</v>
      </c>
      <c r="X19" s="145">
        <f t="shared" ref="X19" si="24">+X15-X17-X18</f>
        <v>0</v>
      </c>
      <c r="Y19" s="145">
        <f t="shared" ref="Y19" si="25">+Y15-Y17-Y18</f>
        <v>0</v>
      </c>
      <c r="Z19" s="145">
        <f t="shared" ref="Z19" si="26">+Z15-Z17-Z18</f>
        <v>0</v>
      </c>
      <c r="AA19" s="145">
        <f t="shared" ref="AA19" si="27">+AA15-AA17-AA18</f>
        <v>0</v>
      </c>
      <c r="AB19" s="145">
        <f t="shared" ref="AB19" si="28">+AB15-AB17-AB18</f>
        <v>0</v>
      </c>
      <c r="AC19" s="145">
        <f t="shared" ref="AC19" si="29">+AC15-AC17-AC18</f>
        <v>0</v>
      </c>
      <c r="AD19" s="145">
        <f t="shared" ref="AD19" si="30">+AD15-AD17-AD18</f>
        <v>0</v>
      </c>
      <c r="AE19" s="145">
        <f t="shared" ref="AE19" si="31">+AE15-AE17-AE18</f>
        <v>0</v>
      </c>
      <c r="AF19" s="145">
        <f t="shared" ref="AF19" si="32">+AF15-AF17-AF18</f>
        <v>0</v>
      </c>
      <c r="AG19" s="145">
        <f t="shared" ref="AG19:AZ19" si="33">+AG15-AG17-AG18</f>
        <v>0</v>
      </c>
      <c r="AH19" s="145">
        <f t="shared" si="33"/>
        <v>0</v>
      </c>
      <c r="AI19" s="145">
        <f t="shared" si="33"/>
        <v>0</v>
      </c>
      <c r="AJ19" s="145">
        <f t="shared" si="33"/>
        <v>0</v>
      </c>
      <c r="AK19" s="145">
        <f t="shared" si="33"/>
        <v>0</v>
      </c>
      <c r="AL19" s="145">
        <f t="shared" si="33"/>
        <v>0</v>
      </c>
      <c r="AM19" s="145">
        <f t="shared" si="33"/>
        <v>0</v>
      </c>
      <c r="AN19" s="145">
        <f t="shared" si="33"/>
        <v>0</v>
      </c>
      <c r="AO19" s="145">
        <f t="shared" si="33"/>
        <v>0</v>
      </c>
      <c r="AP19" s="145">
        <f t="shared" si="33"/>
        <v>0</v>
      </c>
      <c r="AQ19" s="145">
        <f t="shared" si="33"/>
        <v>0</v>
      </c>
      <c r="AR19" s="145">
        <f t="shared" si="33"/>
        <v>0</v>
      </c>
      <c r="AS19" s="145">
        <f t="shared" si="33"/>
        <v>0</v>
      </c>
      <c r="AT19" s="145">
        <f t="shared" si="33"/>
        <v>0</v>
      </c>
      <c r="AU19" s="145">
        <f t="shared" si="33"/>
        <v>0</v>
      </c>
      <c r="AV19" s="145">
        <f t="shared" si="33"/>
        <v>0</v>
      </c>
      <c r="AW19" s="145">
        <f t="shared" si="33"/>
        <v>0</v>
      </c>
      <c r="AX19" s="145">
        <f t="shared" si="33"/>
        <v>0</v>
      </c>
      <c r="AY19" s="145">
        <f t="shared" si="33"/>
        <v>0</v>
      </c>
      <c r="AZ19" s="145">
        <f t="shared" si="33"/>
        <v>0</v>
      </c>
    </row>
    <row r="20" spans="1:52" ht="18" customHeight="1">
      <c r="A20" s="1"/>
      <c r="B20" s="2"/>
      <c r="C20" s="92"/>
      <c r="D20" s="92"/>
      <c r="E20" s="92"/>
      <c r="F20" s="92"/>
      <c r="G20" s="93"/>
      <c r="H20" s="93"/>
      <c r="I20" s="93"/>
      <c r="J20" s="93"/>
      <c r="K20" s="93"/>
    </row>
    <row r="21" spans="1:52" s="117" customFormat="1" ht="23.45" customHeight="1">
      <c r="A21" s="3" t="s">
        <v>18</v>
      </c>
      <c r="B21" s="67"/>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row>
    <row r="22" spans="1:52" s="117" customFormat="1" ht="23.45" customHeight="1">
      <c r="A22" s="137" t="s">
        <v>19</v>
      </c>
      <c r="B22" s="139">
        <v>0.22</v>
      </c>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36"/>
      <c r="AI22" s="136"/>
      <c r="AJ22" s="136"/>
      <c r="AK22" s="136"/>
      <c r="AL22" s="136"/>
      <c r="AM22" s="136"/>
      <c r="AN22" s="136"/>
      <c r="AO22" s="136"/>
      <c r="AP22" s="136"/>
      <c r="AQ22" s="136"/>
      <c r="AR22" s="136"/>
      <c r="AS22" s="136"/>
      <c r="AT22" s="136"/>
      <c r="AU22" s="136"/>
      <c r="AV22" s="136"/>
      <c r="AW22" s="136"/>
      <c r="AX22" s="136"/>
      <c r="AY22" s="136"/>
      <c r="AZ22" s="136"/>
    </row>
    <row r="23" spans="1:52" s="117" customFormat="1" ht="23.45" customHeight="1">
      <c r="A23" s="138" t="s">
        <v>20</v>
      </c>
      <c r="B23" s="140">
        <v>0.22</v>
      </c>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c r="AT23" s="136"/>
      <c r="AU23" s="136"/>
      <c r="AV23" s="136"/>
      <c r="AW23" s="136"/>
      <c r="AX23" s="136"/>
      <c r="AY23" s="136"/>
      <c r="AZ23" s="136"/>
    </row>
    <row r="24" spans="1:52" ht="18" customHeight="1">
      <c r="A24" s="1"/>
      <c r="B24" s="2"/>
      <c r="C24" s="92"/>
      <c r="D24" s="92"/>
      <c r="E24" s="92"/>
      <c r="F24" s="92"/>
      <c r="G24" s="93"/>
      <c r="H24" s="93"/>
      <c r="I24" s="93"/>
      <c r="J24" s="93"/>
      <c r="K24" s="93"/>
    </row>
    <row r="25" spans="1:52" ht="18" customHeight="1">
      <c r="A25" s="63" t="s">
        <v>21</v>
      </c>
      <c r="B25" s="51"/>
      <c r="C25" s="84"/>
      <c r="D25" s="84"/>
      <c r="E25" s="84"/>
      <c r="F25" s="94"/>
      <c r="G25" s="94"/>
      <c r="H25" s="95">
        <f>G22*H6</f>
        <v>0</v>
      </c>
      <c r="I25" s="90"/>
      <c r="J25" s="90"/>
      <c r="K25" s="90"/>
    </row>
    <row r="26" spans="1:52" ht="18" customHeight="1">
      <c r="A26" s="6" t="s">
        <v>22</v>
      </c>
      <c r="B26" s="47"/>
      <c r="C26" s="97">
        <f>$B$22*C6</f>
        <v>0</v>
      </c>
      <c r="D26" s="97">
        <f>$B$22*D6</f>
        <v>0</v>
      </c>
      <c r="E26" s="97">
        <f>$B$22*E6</f>
        <v>0</v>
      </c>
      <c r="F26" s="97">
        <f>$B$22*F6</f>
        <v>0</v>
      </c>
      <c r="G26" s="97">
        <f>$B$22*G6</f>
        <v>0</v>
      </c>
      <c r="H26" s="97">
        <f>$B$22*H6</f>
        <v>0</v>
      </c>
      <c r="I26" s="97">
        <f>$B$22*I6</f>
        <v>0</v>
      </c>
      <c r="J26" s="97">
        <f>$B$22*J6</f>
        <v>0</v>
      </c>
      <c r="K26" s="97">
        <f>$B$22*K6</f>
        <v>0</v>
      </c>
      <c r="L26" s="97">
        <f>$B$22*L6</f>
        <v>0</v>
      </c>
      <c r="M26" s="97">
        <f>$B$22*M6</f>
        <v>0</v>
      </c>
      <c r="N26" s="97">
        <f>$B$22*N6</f>
        <v>0</v>
      </c>
      <c r="O26" s="97">
        <f>$B$22*O6</f>
        <v>0</v>
      </c>
      <c r="P26" s="97">
        <f>$B$22*P6</f>
        <v>0</v>
      </c>
      <c r="Q26" s="97">
        <f>$B$22*Q6</f>
        <v>0</v>
      </c>
      <c r="R26" s="97">
        <f>$B$22*R6</f>
        <v>0</v>
      </c>
      <c r="S26" s="97">
        <f>$B$22*S6</f>
        <v>0</v>
      </c>
      <c r="T26" s="97">
        <f>$B$22*T6</f>
        <v>0</v>
      </c>
      <c r="U26" s="97">
        <f>$B$22*U6</f>
        <v>0</v>
      </c>
      <c r="V26" s="97">
        <f>$B$22*V6</f>
        <v>0</v>
      </c>
      <c r="W26" s="97">
        <f>$B$22*W6</f>
        <v>0</v>
      </c>
      <c r="X26" s="97">
        <f>$B$22*X6</f>
        <v>0</v>
      </c>
      <c r="Y26" s="97">
        <f>$B$22*Y6</f>
        <v>0</v>
      </c>
      <c r="Z26" s="97">
        <f>$B$22*Z6</f>
        <v>0</v>
      </c>
      <c r="AA26" s="97">
        <f>$B$22*AA6</f>
        <v>0</v>
      </c>
      <c r="AB26" s="97">
        <f>$B$22*AB6</f>
        <v>0</v>
      </c>
      <c r="AC26" s="97">
        <f>$B$22*AC6</f>
        <v>0</v>
      </c>
      <c r="AD26" s="97">
        <f>$B$22*AD6</f>
        <v>0</v>
      </c>
      <c r="AE26" s="97">
        <f>$B$22*AE6</f>
        <v>0</v>
      </c>
      <c r="AF26" s="97">
        <f>$B$22*AF6</f>
        <v>0</v>
      </c>
      <c r="AG26" s="97">
        <f>$B$22*AG6</f>
        <v>0</v>
      </c>
      <c r="AH26" s="97">
        <f>$B$22*AH6</f>
        <v>0</v>
      </c>
      <c r="AI26" s="97">
        <f>$B$22*AI6</f>
        <v>0</v>
      </c>
      <c r="AJ26" s="97">
        <f>$B$22*AJ6</f>
        <v>0</v>
      </c>
      <c r="AK26" s="97">
        <f>$B$22*AK6</f>
        <v>0</v>
      </c>
      <c r="AL26" s="97">
        <f>$B$22*AL6</f>
        <v>0</v>
      </c>
      <c r="AM26" s="97">
        <f>$B$22*AM6</f>
        <v>0</v>
      </c>
      <c r="AN26" s="97">
        <f>$B$22*AN6</f>
        <v>0</v>
      </c>
      <c r="AO26" s="97">
        <f>$B$22*AO6</f>
        <v>0</v>
      </c>
      <c r="AP26" s="97">
        <f>$B$22*AP6</f>
        <v>0</v>
      </c>
      <c r="AQ26" s="97">
        <f>$B$22*AQ6</f>
        <v>0</v>
      </c>
      <c r="AR26" s="97">
        <f>$B$22*AR6</f>
        <v>0</v>
      </c>
      <c r="AS26" s="97">
        <f>$B$22*AS6</f>
        <v>0</v>
      </c>
      <c r="AT26" s="97">
        <f>$B$22*AT6</f>
        <v>0</v>
      </c>
      <c r="AU26" s="97">
        <f>$B$22*AU6</f>
        <v>0</v>
      </c>
      <c r="AV26" s="97">
        <f>$B$22*AV6</f>
        <v>0</v>
      </c>
      <c r="AW26" s="97">
        <f>$B$22*AW6</f>
        <v>0</v>
      </c>
      <c r="AX26" s="97">
        <f>$B$22*AX6</f>
        <v>0</v>
      </c>
      <c r="AY26" s="97">
        <f>$B$22*AY6</f>
        <v>0</v>
      </c>
      <c r="AZ26" s="97">
        <f>$B$22*AZ6</f>
        <v>0</v>
      </c>
    </row>
    <row r="27" spans="1:52" ht="18" customHeight="1">
      <c r="A27" s="65" t="s">
        <v>23</v>
      </c>
      <c r="B27" s="68"/>
      <c r="C27" s="101">
        <f>SUM(C26:C26)</f>
        <v>0</v>
      </c>
      <c r="D27" s="101">
        <f>SUM(D26:D26)</f>
        <v>0</v>
      </c>
      <c r="E27" s="101">
        <f>SUM(E26:E26)</f>
        <v>0</v>
      </c>
      <c r="F27" s="101">
        <f>SUM(F26:F26)</f>
        <v>0</v>
      </c>
      <c r="G27" s="101">
        <f>SUM(G26:G26)</f>
        <v>0</v>
      </c>
      <c r="H27" s="101">
        <f>SUM(H26:H26)</f>
        <v>0</v>
      </c>
      <c r="I27" s="101">
        <f>SUM(I26:I26)</f>
        <v>0</v>
      </c>
      <c r="J27" s="101">
        <f>SUM(J26:J26)</f>
        <v>0</v>
      </c>
      <c r="K27" s="101">
        <f>SUM(K26:K26)</f>
        <v>0</v>
      </c>
      <c r="L27" s="101">
        <f>SUM(L26:L26)</f>
        <v>0</v>
      </c>
      <c r="M27" s="101">
        <f>SUM(M26:M26)</f>
        <v>0</v>
      </c>
      <c r="N27" s="101">
        <f>SUM(N26:N26)</f>
        <v>0</v>
      </c>
      <c r="O27" s="101">
        <f>SUM(O26:O26)</f>
        <v>0</v>
      </c>
      <c r="P27" s="101">
        <f>SUM(P26:P26)</f>
        <v>0</v>
      </c>
      <c r="Q27" s="101">
        <f>SUM(Q26:Q26)</f>
        <v>0</v>
      </c>
      <c r="R27" s="101">
        <f>SUM(R26:R26)</f>
        <v>0</v>
      </c>
      <c r="S27" s="101">
        <f>SUM(S26:S26)</f>
        <v>0</v>
      </c>
      <c r="T27" s="101">
        <f>SUM(T26:T26)</f>
        <v>0</v>
      </c>
      <c r="U27" s="101">
        <f>SUM(U26:U26)</f>
        <v>0</v>
      </c>
      <c r="V27" s="101">
        <f>SUM(V26:V26)</f>
        <v>0</v>
      </c>
      <c r="W27" s="101">
        <f>SUM(W26:W26)</f>
        <v>0</v>
      </c>
      <c r="X27" s="101">
        <f>SUM(X26:X26)</f>
        <v>0</v>
      </c>
      <c r="Y27" s="101">
        <f>SUM(Y26:Y26)</f>
        <v>0</v>
      </c>
      <c r="Z27" s="101">
        <f>SUM(Z26:Z26)</f>
        <v>0</v>
      </c>
      <c r="AA27" s="101">
        <f>SUM(AA26:AA26)</f>
        <v>0</v>
      </c>
      <c r="AB27" s="101">
        <f>SUM(AB26:AB26)</f>
        <v>0</v>
      </c>
      <c r="AC27" s="101">
        <f>SUM(AC26:AC26)</f>
        <v>0</v>
      </c>
      <c r="AD27" s="101">
        <f>SUM(AD26:AD26)</f>
        <v>0</v>
      </c>
      <c r="AE27" s="101">
        <f>SUM(AE26:AE26)</f>
        <v>0</v>
      </c>
      <c r="AF27" s="101">
        <f>SUM(AF26:AF26)</f>
        <v>0</v>
      </c>
      <c r="AG27" s="101">
        <f>SUM(AG26:AG26)</f>
        <v>0</v>
      </c>
      <c r="AH27" s="101">
        <f>SUM(AH26:AH26)</f>
        <v>0</v>
      </c>
      <c r="AI27" s="101">
        <f>SUM(AI26:AI26)</f>
        <v>0</v>
      </c>
      <c r="AJ27" s="101">
        <f>SUM(AJ26:AJ26)</f>
        <v>0</v>
      </c>
      <c r="AK27" s="101">
        <f>SUM(AK26:AK26)</f>
        <v>0</v>
      </c>
      <c r="AL27" s="101">
        <f>SUM(AL26:AL26)</f>
        <v>0</v>
      </c>
      <c r="AM27" s="101">
        <f>SUM(AM26:AM26)</f>
        <v>0</v>
      </c>
      <c r="AN27" s="101">
        <f>SUM(AN26:AN26)</f>
        <v>0</v>
      </c>
      <c r="AO27" s="101">
        <f>SUM(AO26:AO26)</f>
        <v>0</v>
      </c>
      <c r="AP27" s="101">
        <f>SUM(AP26:AP26)</f>
        <v>0</v>
      </c>
      <c r="AQ27" s="101">
        <f>SUM(AQ26:AQ26)</f>
        <v>0</v>
      </c>
      <c r="AR27" s="101">
        <f>SUM(AR26:AR26)</f>
        <v>0</v>
      </c>
      <c r="AS27" s="101">
        <f>SUM(AS26:AS26)</f>
        <v>0</v>
      </c>
      <c r="AT27" s="101">
        <f>SUM(AT26:AT26)</f>
        <v>0</v>
      </c>
      <c r="AU27" s="101">
        <f>SUM(AU26:AU26)</f>
        <v>0</v>
      </c>
      <c r="AV27" s="101">
        <f>SUM(AV26:AV26)</f>
        <v>0</v>
      </c>
      <c r="AW27" s="101">
        <f>SUM(AW26:AW26)</f>
        <v>0</v>
      </c>
      <c r="AX27" s="101">
        <f>SUM(AX26:AX26)</f>
        <v>0</v>
      </c>
      <c r="AY27" s="101">
        <f>SUM(AY26:AY26)</f>
        <v>0</v>
      </c>
      <c r="AZ27" s="101">
        <f>SUM(AZ26:AZ26)</f>
        <v>0</v>
      </c>
    </row>
    <row r="28" spans="1:52" ht="18" customHeight="1">
      <c r="A28" s="1"/>
      <c r="B28" s="67"/>
      <c r="C28" s="98"/>
      <c r="D28" s="98"/>
      <c r="E28" s="98"/>
      <c r="F28" s="98"/>
      <c r="G28" s="98"/>
      <c r="H28" s="98"/>
      <c r="I28" s="98"/>
      <c r="J28" s="98"/>
      <c r="K28" s="93"/>
    </row>
    <row r="29" spans="1:52" ht="18" customHeight="1">
      <c r="A29" s="1" t="s">
        <v>24</v>
      </c>
      <c r="B29" s="67"/>
      <c r="C29" s="98"/>
      <c r="D29" s="98"/>
      <c r="E29" s="98"/>
      <c r="F29" s="98"/>
      <c r="G29" s="98"/>
      <c r="H29" s="98"/>
      <c r="I29" s="98"/>
      <c r="J29" s="98"/>
      <c r="K29" s="93"/>
    </row>
    <row r="30" spans="1:52" ht="18" customHeight="1">
      <c r="A30" s="141" t="s">
        <v>22</v>
      </c>
      <c r="B30" s="142"/>
      <c r="C30" s="143">
        <f>-$B$23*C6</f>
        <v>0</v>
      </c>
      <c r="D30" s="143">
        <f>-$B$23*D3</f>
        <v>0</v>
      </c>
      <c r="E30" s="143">
        <f>-$B$23*E3</f>
        <v>0</v>
      </c>
      <c r="F30" s="143">
        <f>-$B$23*F3</f>
        <v>0</v>
      </c>
      <c r="G30" s="143">
        <f>-$B$23*G3</f>
        <v>0</v>
      </c>
      <c r="H30" s="143">
        <f>-$B$23*H3</f>
        <v>0</v>
      </c>
      <c r="I30" s="143">
        <f>-$B$23*I3</f>
        <v>0</v>
      </c>
      <c r="J30" s="143">
        <f>-$B$23*J3</f>
        <v>0</v>
      </c>
      <c r="K30" s="143">
        <f>-$B$23*K3</f>
        <v>0</v>
      </c>
      <c r="L30" s="143">
        <f>-$B$23*L3</f>
        <v>0</v>
      </c>
      <c r="M30" s="143">
        <f>-$B$23*M3</f>
        <v>0</v>
      </c>
      <c r="N30" s="143">
        <f>-$B$23*N3</f>
        <v>0</v>
      </c>
      <c r="O30" s="143">
        <f>-$B$23*O3</f>
        <v>0</v>
      </c>
      <c r="P30" s="143">
        <f>-$B$23*P3</f>
        <v>0</v>
      </c>
      <c r="Q30" s="143">
        <f>-$B$23*Q3</f>
        <v>0</v>
      </c>
      <c r="R30" s="143">
        <f>-$B$23*R3</f>
        <v>0</v>
      </c>
      <c r="S30" s="143">
        <f>-$B$23*S3</f>
        <v>0</v>
      </c>
      <c r="T30" s="143">
        <f>-$B$23*T3</f>
        <v>0</v>
      </c>
      <c r="U30" s="143">
        <f>-$B$23*U3</f>
        <v>0</v>
      </c>
      <c r="V30" s="143">
        <f>-$B$23*V3</f>
        <v>0</v>
      </c>
      <c r="W30" s="143">
        <f>-$B$23*W3</f>
        <v>0</v>
      </c>
      <c r="X30" s="143">
        <f>-$B$23*X3</f>
        <v>0</v>
      </c>
      <c r="Y30" s="143">
        <f>-$B$23*Y3</f>
        <v>0</v>
      </c>
      <c r="Z30" s="143">
        <f>-$B$23*Z3</f>
        <v>0</v>
      </c>
      <c r="AA30" s="143">
        <f>-$B$23*AA3</f>
        <v>0</v>
      </c>
      <c r="AB30" s="143">
        <f>-$B$23*AB3</f>
        <v>0</v>
      </c>
      <c r="AC30" s="143">
        <f>-$B$23*AC3</f>
        <v>0</v>
      </c>
      <c r="AD30" s="143">
        <f>-$B$23*AD3</f>
        <v>0</v>
      </c>
      <c r="AE30" s="143">
        <f>-$B$23*AE3</f>
        <v>0</v>
      </c>
      <c r="AF30" s="143">
        <f>-$B$23*AF3</f>
        <v>0</v>
      </c>
      <c r="AG30" s="143">
        <f>-$B$23*AG3</f>
        <v>0</v>
      </c>
      <c r="AH30" s="143">
        <f>-$B$23*AH3</f>
        <v>0</v>
      </c>
      <c r="AI30" s="143">
        <f>-$B$23*AI3</f>
        <v>0</v>
      </c>
      <c r="AJ30" s="143">
        <f>-$B$23*AJ3</f>
        <v>0</v>
      </c>
      <c r="AK30" s="143">
        <f>-$B$23*AK3</f>
        <v>0</v>
      </c>
      <c r="AL30" s="143">
        <f>-$B$23*AL3</f>
        <v>0</v>
      </c>
      <c r="AM30" s="143">
        <f>-$B$23*AM3</f>
        <v>0</v>
      </c>
      <c r="AN30" s="143">
        <f>-$B$23*AN3</f>
        <v>0</v>
      </c>
      <c r="AO30" s="143">
        <f>-$B$23*AO3</f>
        <v>0</v>
      </c>
      <c r="AP30" s="143">
        <f>-$B$23*AP3</f>
        <v>0</v>
      </c>
      <c r="AQ30" s="143">
        <f>-$B$23*AQ3</f>
        <v>0</v>
      </c>
      <c r="AR30" s="143">
        <f>-$B$23*AR3</f>
        <v>0</v>
      </c>
      <c r="AS30" s="143">
        <f>-$B$23*AS3</f>
        <v>0</v>
      </c>
      <c r="AT30" s="143">
        <f>-$B$23*AT3</f>
        <v>0</v>
      </c>
      <c r="AU30" s="143">
        <f>-$B$23*AU3</f>
        <v>0</v>
      </c>
      <c r="AV30" s="143">
        <f>-$B$23*AV3</f>
        <v>0</v>
      </c>
      <c r="AW30" s="143">
        <f>-$B$23*AW3</f>
        <v>0</v>
      </c>
      <c r="AX30" s="143">
        <f>-$B$23*AX3</f>
        <v>0</v>
      </c>
      <c r="AY30" s="143">
        <f>-$B$23*AY3</f>
        <v>0</v>
      </c>
      <c r="AZ30" s="143">
        <f>-$B$23*AZ3</f>
        <v>0</v>
      </c>
    </row>
    <row r="31" spans="1:52" ht="18" customHeight="1">
      <c r="A31" s="65" t="s">
        <v>25</v>
      </c>
      <c r="B31" s="68"/>
      <c r="C31" s="101">
        <f>SUM(C30:C30)</f>
        <v>0</v>
      </c>
      <c r="D31" s="101">
        <f>SUM(D30:D30)</f>
        <v>0</v>
      </c>
      <c r="E31" s="101">
        <f>SUM(E30:E30)</f>
        <v>0</v>
      </c>
      <c r="F31" s="101">
        <f>SUM(F30:F30)</f>
        <v>0</v>
      </c>
      <c r="G31" s="101">
        <f>SUM(G30:G30)</f>
        <v>0</v>
      </c>
      <c r="H31" s="101">
        <f>SUM(H30:H30)</f>
        <v>0</v>
      </c>
      <c r="I31" s="101">
        <f>SUM(I30:I30)</f>
        <v>0</v>
      </c>
      <c r="J31" s="101">
        <f>SUM(J30:J30)</f>
        <v>0</v>
      </c>
      <c r="K31" s="101">
        <f>SUM(K30:K30)</f>
        <v>0</v>
      </c>
      <c r="L31" s="101">
        <f>SUM(L30:L30)</f>
        <v>0</v>
      </c>
      <c r="M31" s="101">
        <f>SUM(M30:M30)</f>
        <v>0</v>
      </c>
      <c r="N31" s="101">
        <f>SUM(N30:N30)</f>
        <v>0</v>
      </c>
      <c r="O31" s="101">
        <f>SUM(O30:O30)</f>
        <v>0</v>
      </c>
      <c r="P31" s="101">
        <f>SUM(P30:P30)</f>
        <v>0</v>
      </c>
      <c r="Q31" s="101">
        <f>SUM(Q30:Q30)</f>
        <v>0</v>
      </c>
      <c r="R31" s="101">
        <f>SUM(R30:R30)</f>
        <v>0</v>
      </c>
      <c r="S31" s="101">
        <f>SUM(S30:S30)</f>
        <v>0</v>
      </c>
      <c r="T31" s="101">
        <f>SUM(T30:T30)</f>
        <v>0</v>
      </c>
      <c r="U31" s="101">
        <f>SUM(U30:U30)</f>
        <v>0</v>
      </c>
      <c r="V31" s="101">
        <f>SUM(V30:V30)</f>
        <v>0</v>
      </c>
      <c r="W31" s="101">
        <f>SUM(W30:W30)</f>
        <v>0</v>
      </c>
      <c r="X31" s="101">
        <f>SUM(X30:X30)</f>
        <v>0</v>
      </c>
      <c r="Y31" s="101">
        <f>SUM(Y30:Y30)</f>
        <v>0</v>
      </c>
      <c r="Z31" s="101">
        <f>SUM(Z30:Z30)</f>
        <v>0</v>
      </c>
      <c r="AA31" s="101">
        <f>SUM(AA30:AA30)</f>
        <v>0</v>
      </c>
      <c r="AB31" s="101">
        <f>SUM(AB30:AB30)</f>
        <v>0</v>
      </c>
      <c r="AC31" s="101">
        <f>SUM(AC30:AC30)</f>
        <v>0</v>
      </c>
      <c r="AD31" s="101">
        <f>SUM(AD30:AD30)</f>
        <v>0</v>
      </c>
      <c r="AE31" s="101">
        <f>SUM(AE30:AE30)</f>
        <v>0</v>
      </c>
      <c r="AF31" s="101">
        <f>SUM(AF30:AF30)</f>
        <v>0</v>
      </c>
      <c r="AG31" s="101">
        <f>SUM(AG30:AG30)</f>
        <v>0</v>
      </c>
      <c r="AH31" s="101">
        <f>SUM(AH30:AH30)</f>
        <v>0</v>
      </c>
      <c r="AI31" s="101">
        <f>SUM(AI30:AI30)</f>
        <v>0</v>
      </c>
      <c r="AJ31" s="101">
        <f>SUM(AJ30:AJ30)</f>
        <v>0</v>
      </c>
      <c r="AK31" s="101">
        <f>SUM(AK30:AK30)</f>
        <v>0</v>
      </c>
      <c r="AL31" s="101">
        <f>SUM(AL30:AL30)</f>
        <v>0</v>
      </c>
      <c r="AM31" s="101">
        <f>SUM(AM30:AM30)</f>
        <v>0</v>
      </c>
      <c r="AN31" s="101">
        <f>SUM(AN30:AN30)</f>
        <v>0</v>
      </c>
      <c r="AO31" s="101">
        <f>SUM(AO30:AO30)</f>
        <v>0</v>
      </c>
      <c r="AP31" s="101">
        <f>SUM(AP30:AP30)</f>
        <v>0</v>
      </c>
      <c r="AQ31" s="101">
        <f>SUM(AQ30:AQ30)</f>
        <v>0</v>
      </c>
      <c r="AR31" s="101">
        <f>SUM(AR30:AR30)</f>
        <v>0</v>
      </c>
      <c r="AS31" s="101">
        <f>SUM(AS30:AS30)</f>
        <v>0</v>
      </c>
      <c r="AT31" s="101">
        <f>SUM(AT30:AT30)</f>
        <v>0</v>
      </c>
      <c r="AU31" s="101">
        <f>SUM(AU30:AU30)</f>
        <v>0</v>
      </c>
      <c r="AV31" s="101">
        <f>SUM(AV30:AV30)</f>
        <v>0</v>
      </c>
      <c r="AW31" s="101">
        <f>SUM(AW30:AW30)</f>
        <v>0</v>
      </c>
      <c r="AX31" s="101">
        <f>SUM(AX30:AX30)</f>
        <v>0</v>
      </c>
      <c r="AY31" s="101">
        <f>SUM(AY30:AY30)</f>
        <v>0</v>
      </c>
      <c r="AZ31" s="101">
        <f>SUM(AZ30:AZ30)</f>
        <v>0</v>
      </c>
    </row>
    <row r="32" spans="1:52" ht="18" customHeight="1">
      <c r="A32" s="1"/>
      <c r="B32" s="67"/>
      <c r="C32" s="98"/>
      <c r="D32" s="98"/>
      <c r="E32" s="98"/>
      <c r="F32" s="98"/>
      <c r="G32" s="98"/>
      <c r="H32" s="98"/>
      <c r="I32" s="98"/>
      <c r="J32" s="98"/>
      <c r="K32" s="93"/>
    </row>
    <row r="33" spans="1:52" ht="18" customHeight="1">
      <c r="A33" s="1" t="s">
        <v>26</v>
      </c>
      <c r="B33" s="47"/>
      <c r="C33" s="97"/>
      <c r="D33" s="97"/>
      <c r="E33" s="97"/>
      <c r="F33" s="97"/>
      <c r="G33" s="97"/>
      <c r="H33" s="97"/>
      <c r="I33" s="97"/>
      <c r="J33" s="97"/>
      <c r="K33" s="100"/>
    </row>
    <row r="34" spans="1:52" ht="18" customHeight="1">
      <c r="A34" s="141" t="s">
        <v>22</v>
      </c>
      <c r="B34" s="144"/>
      <c r="C34" s="143">
        <f t="shared" ref="C34:AH34" si="34">$B$22*C67</f>
        <v>0</v>
      </c>
      <c r="D34" s="143">
        <f t="shared" si="34"/>
        <v>0</v>
      </c>
      <c r="E34" s="143">
        <f t="shared" si="34"/>
        <v>0</v>
      </c>
      <c r="F34" s="143">
        <f t="shared" si="34"/>
        <v>0</v>
      </c>
      <c r="G34" s="143">
        <f t="shared" si="34"/>
        <v>0</v>
      </c>
      <c r="H34" s="143">
        <f t="shared" si="34"/>
        <v>0</v>
      </c>
      <c r="I34" s="143">
        <f t="shared" si="34"/>
        <v>0</v>
      </c>
      <c r="J34" s="143">
        <f t="shared" si="34"/>
        <v>0</v>
      </c>
      <c r="K34" s="143">
        <f t="shared" si="34"/>
        <v>0</v>
      </c>
      <c r="L34" s="143">
        <f t="shared" si="34"/>
        <v>0</v>
      </c>
      <c r="M34" s="143">
        <f t="shared" si="34"/>
        <v>0</v>
      </c>
      <c r="N34" s="143">
        <f t="shared" si="34"/>
        <v>0</v>
      </c>
      <c r="O34" s="143">
        <f t="shared" si="34"/>
        <v>0</v>
      </c>
      <c r="P34" s="143">
        <f t="shared" si="34"/>
        <v>0</v>
      </c>
      <c r="Q34" s="143">
        <f t="shared" si="34"/>
        <v>0</v>
      </c>
      <c r="R34" s="143">
        <f t="shared" si="34"/>
        <v>0</v>
      </c>
      <c r="S34" s="143">
        <f t="shared" si="34"/>
        <v>0</v>
      </c>
      <c r="T34" s="143">
        <f t="shared" si="34"/>
        <v>0</v>
      </c>
      <c r="U34" s="143">
        <f t="shared" si="34"/>
        <v>0</v>
      </c>
      <c r="V34" s="143">
        <f t="shared" si="34"/>
        <v>0</v>
      </c>
      <c r="W34" s="143">
        <f t="shared" si="34"/>
        <v>0</v>
      </c>
      <c r="X34" s="143">
        <f t="shared" si="34"/>
        <v>0</v>
      </c>
      <c r="Y34" s="143">
        <f t="shared" si="34"/>
        <v>0</v>
      </c>
      <c r="Z34" s="143">
        <f t="shared" si="34"/>
        <v>0</v>
      </c>
      <c r="AA34" s="143">
        <f t="shared" si="34"/>
        <v>0</v>
      </c>
      <c r="AB34" s="143">
        <f t="shared" si="34"/>
        <v>0</v>
      </c>
      <c r="AC34" s="143">
        <f t="shared" si="34"/>
        <v>0</v>
      </c>
      <c r="AD34" s="143">
        <f t="shared" si="34"/>
        <v>0</v>
      </c>
      <c r="AE34" s="143">
        <f t="shared" si="34"/>
        <v>0</v>
      </c>
      <c r="AF34" s="143">
        <f t="shared" si="34"/>
        <v>0</v>
      </c>
      <c r="AG34" s="143">
        <f t="shared" si="34"/>
        <v>0</v>
      </c>
      <c r="AH34" s="143">
        <f t="shared" si="34"/>
        <v>0</v>
      </c>
      <c r="AI34" s="143">
        <f t="shared" ref="AI34:AZ34" si="35">$B$22*AI67</f>
        <v>0</v>
      </c>
      <c r="AJ34" s="143">
        <f t="shared" si="35"/>
        <v>0</v>
      </c>
      <c r="AK34" s="143">
        <f t="shared" si="35"/>
        <v>0</v>
      </c>
      <c r="AL34" s="143">
        <f t="shared" si="35"/>
        <v>0</v>
      </c>
      <c r="AM34" s="143">
        <f t="shared" si="35"/>
        <v>0</v>
      </c>
      <c r="AN34" s="143">
        <f t="shared" si="35"/>
        <v>0</v>
      </c>
      <c r="AO34" s="143">
        <f t="shared" si="35"/>
        <v>0</v>
      </c>
      <c r="AP34" s="143">
        <f t="shared" si="35"/>
        <v>0</v>
      </c>
      <c r="AQ34" s="143">
        <f t="shared" si="35"/>
        <v>0</v>
      </c>
      <c r="AR34" s="143">
        <f t="shared" si="35"/>
        <v>0</v>
      </c>
      <c r="AS34" s="143">
        <f t="shared" si="35"/>
        <v>0</v>
      </c>
      <c r="AT34" s="143">
        <f t="shared" si="35"/>
        <v>0</v>
      </c>
      <c r="AU34" s="143">
        <f t="shared" si="35"/>
        <v>0</v>
      </c>
      <c r="AV34" s="143">
        <f t="shared" si="35"/>
        <v>0</v>
      </c>
      <c r="AW34" s="143">
        <f t="shared" si="35"/>
        <v>0</v>
      </c>
      <c r="AX34" s="143">
        <f t="shared" si="35"/>
        <v>0</v>
      </c>
      <c r="AY34" s="143">
        <f t="shared" si="35"/>
        <v>0</v>
      </c>
      <c r="AZ34" s="143">
        <f t="shared" si="35"/>
        <v>0</v>
      </c>
    </row>
    <row r="35" spans="1:52" ht="18" customHeight="1">
      <c r="A35" s="65" t="s">
        <v>27</v>
      </c>
      <c r="B35" s="68"/>
      <c r="C35" s="101">
        <f>SUM(C34:C34)</f>
        <v>0</v>
      </c>
      <c r="D35" s="101">
        <f>SUM(D34:D34)</f>
        <v>0</v>
      </c>
      <c r="E35" s="101">
        <f>SUM(E34:E34)</f>
        <v>0</v>
      </c>
      <c r="F35" s="101">
        <f>SUM(F34:F34)</f>
        <v>0</v>
      </c>
      <c r="G35" s="101">
        <f>SUM(G34:G34)</f>
        <v>0</v>
      </c>
      <c r="H35" s="101">
        <f>SUM(H34:H34)</f>
        <v>0</v>
      </c>
      <c r="I35" s="101">
        <f>SUM(I34:I34)</f>
        <v>0</v>
      </c>
      <c r="J35" s="101">
        <f>SUM(J34:J34)</f>
        <v>0</v>
      </c>
      <c r="K35" s="101">
        <f>SUM(K34:K34)</f>
        <v>0</v>
      </c>
      <c r="L35" s="101">
        <f>SUM(L34:L34)</f>
        <v>0</v>
      </c>
      <c r="M35" s="101">
        <f>SUM(M34:M34)</f>
        <v>0</v>
      </c>
      <c r="N35" s="101">
        <f>SUM(N34:N34)</f>
        <v>0</v>
      </c>
      <c r="O35" s="101">
        <f>SUM(O34:O34)</f>
        <v>0</v>
      </c>
      <c r="P35" s="101">
        <f>SUM(P34:P34)</f>
        <v>0</v>
      </c>
      <c r="Q35" s="101">
        <f>SUM(Q34:Q34)</f>
        <v>0</v>
      </c>
      <c r="R35" s="101">
        <f>SUM(R34:R34)</f>
        <v>0</v>
      </c>
      <c r="S35" s="101">
        <f>SUM(S34:S34)</f>
        <v>0</v>
      </c>
      <c r="T35" s="101">
        <f>SUM(T34:T34)</f>
        <v>0</v>
      </c>
      <c r="U35" s="101">
        <f>SUM(U34:U34)</f>
        <v>0</v>
      </c>
      <c r="V35" s="101">
        <f>SUM(V34:V34)</f>
        <v>0</v>
      </c>
      <c r="W35" s="101">
        <f>SUM(W34:W34)</f>
        <v>0</v>
      </c>
      <c r="X35" s="101">
        <f>SUM(X34:X34)</f>
        <v>0</v>
      </c>
      <c r="Y35" s="101">
        <f>SUM(Y34:Y34)</f>
        <v>0</v>
      </c>
      <c r="Z35" s="101">
        <f>SUM(Z34:Z34)</f>
        <v>0</v>
      </c>
      <c r="AA35" s="101">
        <f>SUM(AA34:AA34)</f>
        <v>0</v>
      </c>
      <c r="AB35" s="101">
        <f>SUM(AB34:AB34)</f>
        <v>0</v>
      </c>
      <c r="AC35" s="101">
        <f>SUM(AC34:AC34)</f>
        <v>0</v>
      </c>
      <c r="AD35" s="101">
        <f>SUM(AD34:AD34)</f>
        <v>0</v>
      </c>
      <c r="AE35" s="101">
        <f>SUM(AE34:AE34)</f>
        <v>0</v>
      </c>
      <c r="AF35" s="101">
        <f>SUM(AF34:AF34)</f>
        <v>0</v>
      </c>
      <c r="AG35" s="101">
        <f>SUM(AG34:AG34)</f>
        <v>0</v>
      </c>
      <c r="AH35" s="101">
        <f>SUM(AH34:AH34)</f>
        <v>0</v>
      </c>
      <c r="AI35" s="101">
        <f>SUM(AI34:AI34)</f>
        <v>0</v>
      </c>
      <c r="AJ35" s="101">
        <f>SUM(AJ34:AJ34)</f>
        <v>0</v>
      </c>
      <c r="AK35" s="101">
        <f>SUM(AK34:AK34)</f>
        <v>0</v>
      </c>
      <c r="AL35" s="101">
        <f>SUM(AL34:AL34)</f>
        <v>0</v>
      </c>
      <c r="AM35" s="101">
        <f>SUM(AM34:AM34)</f>
        <v>0</v>
      </c>
      <c r="AN35" s="101">
        <f>SUM(AN34:AN34)</f>
        <v>0</v>
      </c>
      <c r="AO35" s="101">
        <f>SUM(AO34:AO34)</f>
        <v>0</v>
      </c>
      <c r="AP35" s="101">
        <f>SUM(AP34:AP34)</f>
        <v>0</v>
      </c>
      <c r="AQ35" s="101">
        <f>SUM(AQ34:AQ34)</f>
        <v>0</v>
      </c>
      <c r="AR35" s="101">
        <f>SUM(AR34:AR34)</f>
        <v>0</v>
      </c>
      <c r="AS35" s="101">
        <f>SUM(AS34:AS34)</f>
        <v>0</v>
      </c>
      <c r="AT35" s="101">
        <f>SUM(AT34:AT34)</f>
        <v>0</v>
      </c>
      <c r="AU35" s="101">
        <f>SUM(AU34:AU34)</f>
        <v>0</v>
      </c>
      <c r="AV35" s="101">
        <f>SUM(AV34:AV34)</f>
        <v>0</v>
      </c>
      <c r="AW35" s="101">
        <f>SUM(AW34:AW34)</f>
        <v>0</v>
      </c>
      <c r="AX35" s="101">
        <f>SUM(AX34:AX34)</f>
        <v>0</v>
      </c>
      <c r="AY35" s="101">
        <f>SUM(AY34:AY34)</f>
        <v>0</v>
      </c>
      <c r="AZ35" s="101">
        <f>SUM(AZ34:AZ34)</f>
        <v>0</v>
      </c>
    </row>
    <row r="36" spans="1:52" ht="18" customHeight="1">
      <c r="A36" s="1"/>
      <c r="B36" s="67"/>
      <c r="C36" s="98"/>
      <c r="D36" s="98"/>
      <c r="E36" s="98"/>
      <c r="F36" s="98"/>
      <c r="G36" s="98"/>
      <c r="H36" s="98"/>
      <c r="I36" s="98"/>
      <c r="J36" s="98"/>
      <c r="K36" s="93"/>
    </row>
    <row r="37" spans="1:52" ht="18" customHeight="1">
      <c r="A37" s="1"/>
      <c r="B37" s="67"/>
      <c r="C37" s="98"/>
      <c r="D37" s="98"/>
      <c r="E37" s="98"/>
      <c r="F37" s="98"/>
      <c r="G37" s="98"/>
      <c r="H37" s="98"/>
      <c r="I37" s="98"/>
      <c r="J37" s="98"/>
      <c r="K37" s="98"/>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c r="AZ37" s="98"/>
    </row>
    <row r="38" spans="1:52" ht="18" customHeight="1">
      <c r="A38" s="6" t="s">
        <v>23</v>
      </c>
      <c r="B38" s="47"/>
      <c r="C38" s="97">
        <f>C35</f>
        <v>0</v>
      </c>
      <c r="D38" s="97">
        <f>C40+C41+D35+D27</f>
        <v>0</v>
      </c>
      <c r="E38" s="97">
        <f>D40+D41+E35+E27</f>
        <v>0</v>
      </c>
      <c r="F38" s="97">
        <f>E40+E41+F35+F27</f>
        <v>0</v>
      </c>
      <c r="G38" s="97">
        <f>F40+F41+G35+G27</f>
        <v>0</v>
      </c>
      <c r="H38" s="97">
        <f>G40+G41+H35+H27</f>
        <v>0</v>
      </c>
      <c r="I38" s="97">
        <f>H40+H41+I35+I27</f>
        <v>0</v>
      </c>
      <c r="J38" s="97">
        <f>I40+I41+J35+J27</f>
        <v>0</v>
      </c>
      <c r="K38" s="97">
        <f>J40+J41+K35+K27</f>
        <v>0</v>
      </c>
      <c r="L38" s="97">
        <f>K40+K41+L35+L27</f>
        <v>0</v>
      </c>
      <c r="M38" s="97">
        <f>L40+L41+M35+M27</f>
        <v>0</v>
      </c>
      <c r="N38" s="97">
        <f>M40+M41+N35+N27</f>
        <v>0</v>
      </c>
      <c r="O38" s="97">
        <f>N40+N41+O35+O27</f>
        <v>0</v>
      </c>
      <c r="P38" s="97">
        <f>O40+O41+P35+P27</f>
        <v>0</v>
      </c>
      <c r="Q38" s="97">
        <f>P40+P41+Q35+Q27</f>
        <v>0</v>
      </c>
      <c r="R38" s="97">
        <f>Q40+Q41+R35+R27</f>
        <v>0</v>
      </c>
      <c r="S38" s="97">
        <f>R40+R41+S35+S27</f>
        <v>0</v>
      </c>
      <c r="T38" s="97">
        <f>S40+S41+T35+T27</f>
        <v>0</v>
      </c>
      <c r="U38" s="97">
        <f>T40+T41+U35+U27</f>
        <v>0</v>
      </c>
      <c r="V38" s="97">
        <f>U40+U41+V35+V27</f>
        <v>0</v>
      </c>
      <c r="W38" s="97">
        <f>V40+V41+W35+W27</f>
        <v>0</v>
      </c>
      <c r="X38" s="97">
        <f>W40+W41+X35+X27</f>
        <v>0</v>
      </c>
      <c r="Y38" s="97">
        <f>X40+X41+Y35+Y27</f>
        <v>0</v>
      </c>
      <c r="Z38" s="97">
        <f>Y40+Y41+Z35+Z27</f>
        <v>0</v>
      </c>
      <c r="AA38" s="97">
        <f>Z40+Z41+AA35+AA27</f>
        <v>0</v>
      </c>
      <c r="AB38" s="97">
        <f>AA40+AA41+AB35+AB27</f>
        <v>0</v>
      </c>
      <c r="AC38" s="97">
        <f>AB40+AB41+AC35+AC27</f>
        <v>0</v>
      </c>
      <c r="AD38" s="97">
        <f>AC40+AC41+AD35+AD27</f>
        <v>0</v>
      </c>
      <c r="AE38" s="97">
        <f>AD40+AD41+AE35+AE27</f>
        <v>0</v>
      </c>
      <c r="AF38" s="97">
        <f>AE40+AE41+AF35+AF27</f>
        <v>0</v>
      </c>
      <c r="AG38" s="97">
        <f>AF40+AF41+AG35+AG27</f>
        <v>0</v>
      </c>
      <c r="AH38" s="97">
        <f>AG40+AG41+AH35+AH27</f>
        <v>0</v>
      </c>
      <c r="AI38" s="97">
        <f>AH40+AH41+AI35+AI27</f>
        <v>0</v>
      </c>
      <c r="AJ38" s="97">
        <f>AI40+AI41+AJ35+AJ27</f>
        <v>0</v>
      </c>
      <c r="AK38" s="97">
        <f>AJ40+AJ41+AK35+AK27</f>
        <v>0</v>
      </c>
      <c r="AL38" s="97">
        <f>AK40+AK41+AL35+AL27</f>
        <v>0</v>
      </c>
      <c r="AM38" s="97">
        <f>AL40+AL41+AM35+AM27</f>
        <v>0</v>
      </c>
      <c r="AN38" s="97">
        <f>AM40+AM41+AN35+AN27</f>
        <v>0</v>
      </c>
      <c r="AO38" s="97">
        <f>AN40+AN41+AO35+AO27</f>
        <v>0</v>
      </c>
      <c r="AP38" s="97">
        <f>AO40+AO41+AP35+AP27</f>
        <v>0</v>
      </c>
      <c r="AQ38" s="97">
        <f>AP40+AP41+AQ35+AQ27</f>
        <v>0</v>
      </c>
      <c r="AR38" s="97">
        <f>AQ40+AQ41+AR35+AR27</f>
        <v>0</v>
      </c>
      <c r="AS38" s="97">
        <f>AR40+AR41+AS35+AS27</f>
        <v>0</v>
      </c>
      <c r="AT38" s="97">
        <f>AS40+AS41+AT35+AT27</f>
        <v>0</v>
      </c>
      <c r="AU38" s="97">
        <f>AT40+AT41+AU35+AU27</f>
        <v>0</v>
      </c>
      <c r="AV38" s="97">
        <f>AU40+AU41+AV35+AV27</f>
        <v>0</v>
      </c>
      <c r="AW38" s="97">
        <f>AV40+AV41+AW35+AW27</f>
        <v>0</v>
      </c>
      <c r="AX38" s="97">
        <f>AW40+AW41+AX35+AX27</f>
        <v>0</v>
      </c>
      <c r="AY38" s="97">
        <f>AX40+AX41+AY35+AY27</f>
        <v>0</v>
      </c>
      <c r="AZ38" s="97">
        <f>AY40+AY41+AZ35+AZ27</f>
        <v>0</v>
      </c>
    </row>
    <row r="39" spans="1:52" ht="18" customHeight="1">
      <c r="A39" s="6" t="s">
        <v>25</v>
      </c>
      <c r="B39" s="47"/>
      <c r="C39" s="97">
        <f>C31</f>
        <v>0</v>
      </c>
      <c r="D39" s="97">
        <f>D31</f>
        <v>0</v>
      </c>
      <c r="E39" s="97">
        <f>E31</f>
        <v>0</v>
      </c>
      <c r="F39" s="97">
        <f t="shared" ref="F39:AZ39" si="36">F31</f>
        <v>0</v>
      </c>
      <c r="G39" s="97">
        <f t="shared" si="36"/>
        <v>0</v>
      </c>
      <c r="H39" s="97">
        <f t="shared" si="36"/>
        <v>0</v>
      </c>
      <c r="I39" s="97">
        <f t="shared" si="36"/>
        <v>0</v>
      </c>
      <c r="J39" s="97">
        <f t="shared" si="36"/>
        <v>0</v>
      </c>
      <c r="K39" s="97">
        <f t="shared" si="36"/>
        <v>0</v>
      </c>
      <c r="L39" s="97">
        <f t="shared" si="36"/>
        <v>0</v>
      </c>
      <c r="M39" s="97">
        <f t="shared" si="36"/>
        <v>0</v>
      </c>
      <c r="N39" s="97">
        <f t="shared" si="36"/>
        <v>0</v>
      </c>
      <c r="O39" s="97">
        <f t="shared" si="36"/>
        <v>0</v>
      </c>
      <c r="P39" s="97">
        <f t="shared" si="36"/>
        <v>0</v>
      </c>
      <c r="Q39" s="97">
        <f t="shared" si="36"/>
        <v>0</v>
      </c>
      <c r="R39" s="97">
        <f t="shared" si="36"/>
        <v>0</v>
      </c>
      <c r="S39" s="97">
        <f t="shared" si="36"/>
        <v>0</v>
      </c>
      <c r="T39" s="97">
        <f t="shared" si="36"/>
        <v>0</v>
      </c>
      <c r="U39" s="97">
        <f t="shared" si="36"/>
        <v>0</v>
      </c>
      <c r="V39" s="97">
        <f t="shared" si="36"/>
        <v>0</v>
      </c>
      <c r="W39" s="97">
        <f t="shared" si="36"/>
        <v>0</v>
      </c>
      <c r="X39" s="97">
        <f t="shared" si="36"/>
        <v>0</v>
      </c>
      <c r="Y39" s="97">
        <f t="shared" si="36"/>
        <v>0</v>
      </c>
      <c r="Z39" s="97">
        <f t="shared" si="36"/>
        <v>0</v>
      </c>
      <c r="AA39" s="97">
        <f t="shared" si="36"/>
        <v>0</v>
      </c>
      <c r="AB39" s="97">
        <f t="shared" si="36"/>
        <v>0</v>
      </c>
      <c r="AC39" s="97">
        <f t="shared" si="36"/>
        <v>0</v>
      </c>
      <c r="AD39" s="97">
        <f t="shared" si="36"/>
        <v>0</v>
      </c>
      <c r="AE39" s="97">
        <f t="shared" si="36"/>
        <v>0</v>
      </c>
      <c r="AF39" s="97">
        <f t="shared" si="36"/>
        <v>0</v>
      </c>
      <c r="AG39" s="97">
        <f t="shared" si="36"/>
        <v>0</v>
      </c>
      <c r="AH39" s="97">
        <f t="shared" si="36"/>
        <v>0</v>
      </c>
      <c r="AI39" s="97">
        <f t="shared" si="36"/>
        <v>0</v>
      </c>
      <c r="AJ39" s="97">
        <f t="shared" si="36"/>
        <v>0</v>
      </c>
      <c r="AK39" s="97">
        <f t="shared" si="36"/>
        <v>0</v>
      </c>
      <c r="AL39" s="97">
        <f t="shared" si="36"/>
        <v>0</v>
      </c>
      <c r="AM39" s="97">
        <f t="shared" si="36"/>
        <v>0</v>
      </c>
      <c r="AN39" s="97">
        <f t="shared" si="36"/>
        <v>0</v>
      </c>
      <c r="AO39" s="97">
        <f t="shared" si="36"/>
        <v>0</v>
      </c>
      <c r="AP39" s="97">
        <f t="shared" si="36"/>
        <v>0</v>
      </c>
      <c r="AQ39" s="97">
        <f t="shared" si="36"/>
        <v>0</v>
      </c>
      <c r="AR39" s="97">
        <f t="shared" si="36"/>
        <v>0</v>
      </c>
      <c r="AS39" s="97">
        <f t="shared" si="36"/>
        <v>0</v>
      </c>
      <c r="AT39" s="97">
        <f t="shared" si="36"/>
        <v>0</v>
      </c>
      <c r="AU39" s="97">
        <f t="shared" si="36"/>
        <v>0</v>
      </c>
      <c r="AV39" s="97">
        <f t="shared" si="36"/>
        <v>0</v>
      </c>
      <c r="AW39" s="97">
        <f t="shared" si="36"/>
        <v>0</v>
      </c>
      <c r="AX39" s="97">
        <f t="shared" si="36"/>
        <v>0</v>
      </c>
      <c r="AY39" s="97">
        <f t="shared" si="36"/>
        <v>0</v>
      </c>
      <c r="AZ39" s="97">
        <f t="shared" si="36"/>
        <v>0</v>
      </c>
    </row>
    <row r="40" spans="1:52" ht="18" customHeight="1">
      <c r="A40" s="6" t="s">
        <v>28</v>
      </c>
      <c r="B40" s="47"/>
      <c r="C40" s="97">
        <f>SUM(C38:C39)</f>
        <v>0</v>
      </c>
      <c r="D40" s="97">
        <f t="shared" ref="D40:E40" si="37">SUM(D38:D39)</f>
        <v>0</v>
      </c>
      <c r="E40" s="97">
        <f t="shared" si="37"/>
        <v>0</v>
      </c>
      <c r="F40" s="97">
        <f t="shared" ref="F40" si="38">SUM(F38:F39)</f>
        <v>0</v>
      </c>
      <c r="G40" s="97">
        <f t="shared" ref="G40" si="39">SUM(G38:G39)</f>
        <v>0</v>
      </c>
      <c r="H40" s="97">
        <f t="shared" ref="H40" si="40">SUM(H38:H39)</f>
        <v>0</v>
      </c>
      <c r="I40" s="97">
        <f t="shared" ref="I40" si="41">SUM(I38:I39)</f>
        <v>0</v>
      </c>
      <c r="J40" s="97">
        <f t="shared" ref="J40" si="42">SUM(J38:J39)</f>
        <v>0</v>
      </c>
      <c r="K40" s="97">
        <f t="shared" ref="K40" si="43">SUM(K38:K39)</f>
        <v>0</v>
      </c>
      <c r="L40" s="97">
        <f t="shared" ref="L40" si="44">SUM(L38:L39)</f>
        <v>0</v>
      </c>
      <c r="M40" s="97">
        <f t="shared" ref="M40" si="45">SUM(M38:M39)</f>
        <v>0</v>
      </c>
      <c r="N40" s="97">
        <f t="shared" ref="N40" si="46">SUM(N38:N39)</f>
        <v>0</v>
      </c>
      <c r="O40" s="97">
        <f t="shared" ref="O40" si="47">SUM(O38:O39)</f>
        <v>0</v>
      </c>
      <c r="P40" s="97">
        <f t="shared" ref="P40" si="48">SUM(P38:P39)</f>
        <v>0</v>
      </c>
      <c r="Q40" s="97">
        <f t="shared" ref="Q40" si="49">SUM(Q38:Q39)</f>
        <v>0</v>
      </c>
      <c r="R40" s="97">
        <f t="shared" ref="R40" si="50">SUM(R38:R39)</f>
        <v>0</v>
      </c>
      <c r="S40" s="97">
        <f t="shared" ref="S40" si="51">SUM(S38:S39)</f>
        <v>0</v>
      </c>
      <c r="T40" s="97">
        <f t="shared" ref="T40" si="52">SUM(T38:T39)</f>
        <v>0</v>
      </c>
      <c r="U40" s="97">
        <f t="shared" ref="U40" si="53">SUM(U38:U39)</f>
        <v>0</v>
      </c>
      <c r="V40" s="97">
        <f t="shared" ref="V40" si="54">SUM(V38:V39)</f>
        <v>0</v>
      </c>
      <c r="W40" s="97">
        <f t="shared" ref="W40" si="55">SUM(W38:W39)</f>
        <v>0</v>
      </c>
      <c r="X40" s="97">
        <f t="shared" ref="X40" si="56">SUM(X38:X39)</f>
        <v>0</v>
      </c>
      <c r="Y40" s="97">
        <f t="shared" ref="Y40" si="57">SUM(Y38:Y39)</f>
        <v>0</v>
      </c>
      <c r="Z40" s="97">
        <f t="shared" ref="Z40" si="58">SUM(Z38:Z39)</f>
        <v>0</v>
      </c>
      <c r="AA40" s="97">
        <f t="shared" ref="AA40" si="59">SUM(AA38:AA39)</f>
        <v>0</v>
      </c>
      <c r="AB40" s="97">
        <f t="shared" ref="AB40" si="60">SUM(AB38:AB39)</f>
        <v>0</v>
      </c>
      <c r="AC40" s="97">
        <f t="shared" ref="AC40" si="61">SUM(AC38:AC39)</f>
        <v>0</v>
      </c>
      <c r="AD40" s="97">
        <f t="shared" ref="AD40" si="62">SUM(AD38:AD39)</f>
        <v>0</v>
      </c>
      <c r="AE40" s="97">
        <f t="shared" ref="AE40" si="63">SUM(AE38:AE39)</f>
        <v>0</v>
      </c>
      <c r="AF40" s="97">
        <f t="shared" ref="AF40" si="64">SUM(AF38:AF39)</f>
        <v>0</v>
      </c>
      <c r="AG40" s="97">
        <f t="shared" ref="AG40" si="65">SUM(AG38:AG39)</f>
        <v>0</v>
      </c>
      <c r="AH40" s="97">
        <f t="shared" ref="AH40" si="66">SUM(AH38:AH39)</f>
        <v>0</v>
      </c>
      <c r="AI40" s="97">
        <f t="shared" ref="AI40" si="67">SUM(AI38:AI39)</f>
        <v>0</v>
      </c>
      <c r="AJ40" s="97">
        <f t="shared" ref="AJ40" si="68">SUM(AJ38:AJ39)</f>
        <v>0</v>
      </c>
      <c r="AK40" s="97">
        <f t="shared" ref="AK40" si="69">SUM(AK38:AK39)</f>
        <v>0</v>
      </c>
      <c r="AL40" s="97">
        <f t="shared" ref="AL40" si="70">SUM(AL38:AL39)</f>
        <v>0</v>
      </c>
      <c r="AM40" s="97">
        <f t="shared" ref="AM40" si="71">SUM(AM38:AM39)</f>
        <v>0</v>
      </c>
      <c r="AN40" s="97">
        <f t="shared" ref="AN40" si="72">SUM(AN38:AN39)</f>
        <v>0</v>
      </c>
      <c r="AO40" s="97">
        <f t="shared" ref="AO40" si="73">SUM(AO38:AO39)</f>
        <v>0</v>
      </c>
      <c r="AP40" s="97">
        <f t="shared" ref="AP40" si="74">SUM(AP38:AP39)</f>
        <v>0</v>
      </c>
      <c r="AQ40" s="97">
        <f t="shared" ref="AQ40" si="75">SUM(AQ38:AQ39)</f>
        <v>0</v>
      </c>
      <c r="AR40" s="97">
        <f t="shared" ref="AR40" si="76">SUM(AR38:AR39)</f>
        <v>0</v>
      </c>
      <c r="AS40" s="97">
        <f t="shared" ref="AS40" si="77">SUM(AS38:AS39)</f>
        <v>0</v>
      </c>
      <c r="AT40" s="97">
        <f t="shared" ref="AT40" si="78">SUM(AT38:AT39)</f>
        <v>0</v>
      </c>
      <c r="AU40" s="97">
        <f t="shared" ref="AU40" si="79">SUM(AU38:AU39)</f>
        <v>0</v>
      </c>
      <c r="AV40" s="97">
        <f t="shared" ref="AV40" si="80">SUM(AV38:AV39)</f>
        <v>0</v>
      </c>
      <c r="AW40" s="97">
        <f t="shared" ref="AW40" si="81">SUM(AW38:AW39)</f>
        <v>0</v>
      </c>
      <c r="AX40" s="97">
        <f t="shared" ref="AX40" si="82">SUM(AX38:AX39)</f>
        <v>0</v>
      </c>
      <c r="AY40" s="97">
        <f t="shared" ref="AY40" si="83">SUM(AY38:AY39)</f>
        <v>0</v>
      </c>
      <c r="AZ40" s="97">
        <f t="shared" ref="AZ40" si="84">SUM(AZ38:AZ39)</f>
        <v>0</v>
      </c>
    </row>
    <row r="41" spans="1:52" ht="18" customHeight="1">
      <c r="A41" s="64" t="s">
        <v>29</v>
      </c>
      <c r="B41" s="66"/>
      <c r="C41" s="96">
        <f>IF(C40&lt;0,-C40,0)</f>
        <v>0</v>
      </c>
      <c r="D41" s="96">
        <f t="shared" ref="D41:AZ41" si="85">IF(D40&lt;0,-D40,0)</f>
        <v>0</v>
      </c>
      <c r="E41" s="96">
        <f t="shared" si="85"/>
        <v>0</v>
      </c>
      <c r="F41" s="96">
        <f t="shared" si="85"/>
        <v>0</v>
      </c>
      <c r="G41" s="96">
        <f t="shared" si="85"/>
        <v>0</v>
      </c>
      <c r="H41" s="96">
        <f t="shared" si="85"/>
        <v>0</v>
      </c>
      <c r="I41" s="96">
        <f t="shared" si="85"/>
        <v>0</v>
      </c>
      <c r="J41" s="96">
        <f t="shared" si="85"/>
        <v>0</v>
      </c>
      <c r="K41" s="96">
        <f t="shared" si="85"/>
        <v>0</v>
      </c>
      <c r="L41" s="96">
        <f t="shared" si="85"/>
        <v>0</v>
      </c>
      <c r="M41" s="96">
        <f t="shared" si="85"/>
        <v>0</v>
      </c>
      <c r="N41" s="96">
        <f t="shared" si="85"/>
        <v>0</v>
      </c>
      <c r="O41" s="96">
        <f t="shared" si="85"/>
        <v>0</v>
      </c>
      <c r="P41" s="96">
        <f t="shared" si="85"/>
        <v>0</v>
      </c>
      <c r="Q41" s="96">
        <f t="shared" si="85"/>
        <v>0</v>
      </c>
      <c r="R41" s="96">
        <f t="shared" si="85"/>
        <v>0</v>
      </c>
      <c r="S41" s="96">
        <f t="shared" si="85"/>
        <v>0</v>
      </c>
      <c r="T41" s="96">
        <f t="shared" si="85"/>
        <v>0</v>
      </c>
      <c r="U41" s="96">
        <f t="shared" si="85"/>
        <v>0</v>
      </c>
      <c r="V41" s="96">
        <f t="shared" si="85"/>
        <v>0</v>
      </c>
      <c r="W41" s="96">
        <f t="shared" si="85"/>
        <v>0</v>
      </c>
      <c r="X41" s="96">
        <f t="shared" si="85"/>
        <v>0</v>
      </c>
      <c r="Y41" s="96">
        <f t="shared" si="85"/>
        <v>0</v>
      </c>
      <c r="Z41" s="96">
        <f t="shared" si="85"/>
        <v>0</v>
      </c>
      <c r="AA41" s="96">
        <f t="shared" si="85"/>
        <v>0</v>
      </c>
      <c r="AB41" s="96">
        <f t="shared" si="85"/>
        <v>0</v>
      </c>
      <c r="AC41" s="96">
        <f t="shared" si="85"/>
        <v>0</v>
      </c>
      <c r="AD41" s="96">
        <f t="shared" si="85"/>
        <v>0</v>
      </c>
      <c r="AE41" s="96">
        <f t="shared" si="85"/>
        <v>0</v>
      </c>
      <c r="AF41" s="96">
        <f t="shared" si="85"/>
        <v>0</v>
      </c>
      <c r="AG41" s="96">
        <f t="shared" si="85"/>
        <v>0</v>
      </c>
      <c r="AH41" s="96">
        <f t="shared" si="85"/>
        <v>0</v>
      </c>
      <c r="AI41" s="96">
        <f t="shared" si="85"/>
        <v>0</v>
      </c>
      <c r="AJ41" s="96">
        <f t="shared" si="85"/>
        <v>0</v>
      </c>
      <c r="AK41" s="96">
        <f t="shared" si="85"/>
        <v>0</v>
      </c>
      <c r="AL41" s="96">
        <f t="shared" si="85"/>
        <v>0</v>
      </c>
      <c r="AM41" s="96">
        <f t="shared" si="85"/>
        <v>0</v>
      </c>
      <c r="AN41" s="96">
        <f t="shared" si="85"/>
        <v>0</v>
      </c>
      <c r="AO41" s="96">
        <f t="shared" si="85"/>
        <v>0</v>
      </c>
      <c r="AP41" s="96">
        <f t="shared" si="85"/>
        <v>0</v>
      </c>
      <c r="AQ41" s="96">
        <f t="shared" si="85"/>
        <v>0</v>
      </c>
      <c r="AR41" s="96">
        <f t="shared" si="85"/>
        <v>0</v>
      </c>
      <c r="AS41" s="96">
        <f t="shared" si="85"/>
        <v>0</v>
      </c>
      <c r="AT41" s="96">
        <f t="shared" si="85"/>
        <v>0</v>
      </c>
      <c r="AU41" s="96">
        <f t="shared" si="85"/>
        <v>0</v>
      </c>
      <c r="AV41" s="96">
        <f t="shared" si="85"/>
        <v>0</v>
      </c>
      <c r="AW41" s="96">
        <f t="shared" si="85"/>
        <v>0</v>
      </c>
      <c r="AX41" s="96">
        <f t="shared" si="85"/>
        <v>0</v>
      </c>
      <c r="AY41" s="96">
        <f t="shared" si="85"/>
        <v>0</v>
      </c>
      <c r="AZ41" s="96">
        <f t="shared" si="85"/>
        <v>0</v>
      </c>
    </row>
    <row r="42" spans="1:52" ht="18" customHeight="1">
      <c r="A42" s="1"/>
      <c r="B42" s="67"/>
      <c r="C42" s="98"/>
      <c r="D42" s="98"/>
      <c r="E42" s="98"/>
      <c r="F42" s="98"/>
      <c r="G42" s="98"/>
      <c r="H42" s="98"/>
      <c r="I42" s="98"/>
      <c r="J42" s="98"/>
      <c r="K42" s="93"/>
    </row>
    <row r="43" spans="1:52" ht="18" customHeight="1">
      <c r="A43" s="1"/>
      <c r="B43" s="2"/>
      <c r="C43" s="92"/>
      <c r="D43" s="92"/>
      <c r="E43" s="92"/>
      <c r="F43" s="92"/>
      <c r="G43" s="93"/>
      <c r="H43" s="93"/>
      <c r="I43" s="93"/>
      <c r="J43" s="93"/>
      <c r="K43" s="93"/>
    </row>
    <row r="44" spans="1:52" s="14" customFormat="1" ht="26.1">
      <c r="A44" s="28" t="s">
        <v>30</v>
      </c>
      <c r="B44" s="56"/>
      <c r="C44" s="102"/>
      <c r="D44" s="102"/>
      <c r="E44" s="102"/>
      <c r="F44" s="102"/>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row>
    <row r="45" spans="1:52" s="8" customFormat="1" ht="33" customHeight="1" thickBot="1">
      <c r="A45" s="3" t="s">
        <v>4</v>
      </c>
      <c r="B45" s="47"/>
      <c r="C45" s="74">
        <v>1</v>
      </c>
      <c r="D45" s="74">
        <v>2</v>
      </c>
      <c r="E45" s="74">
        <v>3</v>
      </c>
      <c r="F45" s="74">
        <v>4</v>
      </c>
      <c r="G45" s="74">
        <v>5</v>
      </c>
      <c r="H45" s="74">
        <v>6</v>
      </c>
      <c r="I45" s="74">
        <v>7</v>
      </c>
      <c r="J45" s="74">
        <v>8</v>
      </c>
      <c r="K45" s="74">
        <v>9</v>
      </c>
      <c r="L45" s="74">
        <v>10</v>
      </c>
      <c r="M45" s="74">
        <v>11</v>
      </c>
      <c r="N45" s="74">
        <v>12</v>
      </c>
      <c r="O45" s="74">
        <v>13</v>
      </c>
      <c r="P45" s="74">
        <v>14</v>
      </c>
      <c r="Q45" s="74">
        <v>15</v>
      </c>
      <c r="R45" s="74">
        <v>16</v>
      </c>
      <c r="S45" s="74">
        <v>17</v>
      </c>
      <c r="T45" s="74">
        <v>18</v>
      </c>
      <c r="U45" s="74">
        <v>19</v>
      </c>
      <c r="V45" s="74">
        <v>20</v>
      </c>
      <c r="W45" s="74">
        <v>21</v>
      </c>
      <c r="X45" s="74">
        <v>22</v>
      </c>
      <c r="Y45" s="74">
        <v>23</v>
      </c>
      <c r="Z45" s="74">
        <v>24</v>
      </c>
      <c r="AA45" s="74">
        <v>25</v>
      </c>
      <c r="AB45" s="74">
        <v>26</v>
      </c>
      <c r="AC45" s="74">
        <v>27</v>
      </c>
      <c r="AD45" s="74">
        <v>28</v>
      </c>
      <c r="AE45" s="74">
        <v>29</v>
      </c>
      <c r="AF45" s="74">
        <v>30</v>
      </c>
      <c r="AG45" s="74">
        <v>31</v>
      </c>
      <c r="AH45" s="74">
        <v>32</v>
      </c>
      <c r="AI45" s="74">
        <v>33</v>
      </c>
      <c r="AJ45" s="74">
        <v>34</v>
      </c>
      <c r="AK45" s="74">
        <v>35</v>
      </c>
      <c r="AL45" s="74">
        <v>36</v>
      </c>
      <c r="AM45" s="74">
        <v>37</v>
      </c>
      <c r="AN45" s="74">
        <v>38</v>
      </c>
      <c r="AO45" s="74">
        <v>39</v>
      </c>
      <c r="AP45" s="74">
        <v>40</v>
      </c>
      <c r="AQ45" s="74">
        <v>41</v>
      </c>
      <c r="AR45" s="74">
        <v>42</v>
      </c>
      <c r="AS45" s="74">
        <v>43</v>
      </c>
      <c r="AT45" s="74">
        <v>44</v>
      </c>
      <c r="AU45" s="74">
        <v>45</v>
      </c>
      <c r="AV45" s="74">
        <v>46</v>
      </c>
      <c r="AW45" s="74">
        <v>47</v>
      </c>
      <c r="AX45" s="74">
        <v>48</v>
      </c>
      <c r="AY45" s="74">
        <v>49</v>
      </c>
      <c r="AZ45" s="74">
        <v>50</v>
      </c>
    </row>
    <row r="46" spans="1:52" s="14" customFormat="1" ht="18" customHeight="1">
      <c r="A46" s="15" t="s">
        <v>31</v>
      </c>
      <c r="B46" s="56"/>
      <c r="C46" s="104"/>
      <c r="D46" s="104"/>
      <c r="E46" s="104"/>
      <c r="F46" s="104"/>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row>
    <row r="47" spans="1:52" s="14" customFormat="1" ht="21">
      <c r="A47" s="16" t="s">
        <v>32</v>
      </c>
      <c r="B47" s="56"/>
      <c r="C47" s="104">
        <f>'Piano Economico Finanziario'!C67</f>
        <v>0</v>
      </c>
      <c r="D47" s="104">
        <f>'Piano Economico Finanziario'!D67+C47-D12</f>
        <v>0</v>
      </c>
      <c r="E47" s="104">
        <f>'Piano Economico Finanziario'!E67+D47-E12</f>
        <v>0</v>
      </c>
      <c r="F47" s="104">
        <f>'Piano Economico Finanziario'!F67+E47-F12</f>
        <v>0</v>
      </c>
      <c r="G47" s="105">
        <f>'Piano Economico Finanziario'!G67+F47-G12</f>
        <v>0</v>
      </c>
      <c r="H47" s="105">
        <f>'Piano Economico Finanziario'!H67+G47-H12</f>
        <v>0</v>
      </c>
      <c r="I47" s="105">
        <f>'Piano Economico Finanziario'!I67+H47-I12</f>
        <v>0</v>
      </c>
      <c r="J47" s="105">
        <f>'Piano Economico Finanziario'!J67+I47-J12</f>
        <v>0</v>
      </c>
      <c r="K47" s="105">
        <f>'Piano Economico Finanziario'!K67+J47-K12</f>
        <v>0</v>
      </c>
      <c r="L47" s="105">
        <f>'Piano Economico Finanziario'!L67+K47-L12</f>
        <v>0</v>
      </c>
      <c r="M47" s="105">
        <f>'Piano Economico Finanziario'!M67+L47-M12</f>
        <v>0</v>
      </c>
      <c r="N47" s="105">
        <f>'Piano Economico Finanziario'!N67+M47-N12</f>
        <v>0</v>
      </c>
      <c r="O47" s="105">
        <f>'Piano Economico Finanziario'!O67+N47-O12</f>
        <v>0</v>
      </c>
      <c r="P47" s="105">
        <f>'Piano Economico Finanziario'!P67+O47-P12</f>
        <v>0</v>
      </c>
      <c r="Q47" s="105">
        <f>'Piano Economico Finanziario'!Q67+P47-Q12</f>
        <v>0</v>
      </c>
      <c r="R47" s="105">
        <f>'Piano Economico Finanziario'!R67+Q47-R12</f>
        <v>0</v>
      </c>
      <c r="S47" s="105">
        <f>'Piano Economico Finanziario'!S67+R47-S12</f>
        <v>0</v>
      </c>
      <c r="T47" s="105">
        <f>'Piano Economico Finanziario'!T67+S47-T12</f>
        <v>0</v>
      </c>
      <c r="U47" s="105">
        <f>'Piano Economico Finanziario'!U67+T47-U12</f>
        <v>0</v>
      </c>
      <c r="V47" s="105">
        <f>'Piano Economico Finanziario'!V67+U47-V12</f>
        <v>0</v>
      </c>
      <c r="W47" s="105">
        <f>'Piano Economico Finanziario'!W67+V47-W12</f>
        <v>0</v>
      </c>
      <c r="X47" s="105">
        <f>'Piano Economico Finanziario'!X67+W47-X12</f>
        <v>0</v>
      </c>
      <c r="Y47" s="105">
        <f>'Piano Economico Finanziario'!Y67+X47-Y12</f>
        <v>0</v>
      </c>
      <c r="Z47" s="105">
        <f>'Piano Economico Finanziario'!Z67+Y47-Z12</f>
        <v>0</v>
      </c>
      <c r="AA47" s="105">
        <f>'Piano Economico Finanziario'!AA67+Z47-AA12</f>
        <v>0</v>
      </c>
      <c r="AB47" s="105">
        <f>'Piano Economico Finanziario'!AB67+AA47-AB12</f>
        <v>0</v>
      </c>
      <c r="AC47" s="105">
        <f>'Piano Economico Finanziario'!AC67+AB47-AC12</f>
        <v>0</v>
      </c>
      <c r="AD47" s="105">
        <f>'Piano Economico Finanziario'!AD67+AC47-AD12</f>
        <v>0</v>
      </c>
      <c r="AE47" s="105">
        <f>'Piano Economico Finanziario'!AE67+AD47-AE12</f>
        <v>0</v>
      </c>
      <c r="AF47" s="105">
        <f>'Piano Economico Finanziario'!AF67+AE47-AF12</f>
        <v>0</v>
      </c>
      <c r="AG47" s="105">
        <f>'Piano Economico Finanziario'!AG67+AF47-AG12</f>
        <v>0</v>
      </c>
      <c r="AH47" s="105">
        <f>'Piano Economico Finanziario'!AH67+AG47-AH12</f>
        <v>0</v>
      </c>
      <c r="AI47" s="105">
        <f>'Piano Economico Finanziario'!AI67+AH47-AI12</f>
        <v>0</v>
      </c>
      <c r="AJ47" s="105">
        <f>'Piano Economico Finanziario'!AJ67+AI47-AJ12</f>
        <v>0</v>
      </c>
      <c r="AK47" s="105">
        <f>'Piano Economico Finanziario'!AK67+AJ47-AK12</f>
        <v>0</v>
      </c>
      <c r="AL47" s="105">
        <f>'Piano Economico Finanziario'!AL67+AK47-AL12</f>
        <v>0</v>
      </c>
      <c r="AM47" s="105">
        <f>'Piano Economico Finanziario'!AM67+AL47-AM12</f>
        <v>0</v>
      </c>
      <c r="AN47" s="105">
        <f>'Piano Economico Finanziario'!AN67+AM47-AN12</f>
        <v>0</v>
      </c>
      <c r="AO47" s="105">
        <f>'Piano Economico Finanziario'!AO67+AN47-AO12</f>
        <v>0</v>
      </c>
      <c r="AP47" s="105">
        <f>'Piano Economico Finanziario'!AP67+AO47-AP12</f>
        <v>0</v>
      </c>
      <c r="AQ47" s="105">
        <f>'Piano Economico Finanziario'!AQ67+AP47-AQ12</f>
        <v>0</v>
      </c>
      <c r="AR47" s="105">
        <f>'Piano Economico Finanziario'!AR67+AQ47-AR12</f>
        <v>0</v>
      </c>
      <c r="AS47" s="105">
        <f>'Piano Economico Finanziario'!AS67+AR47-AS12</f>
        <v>0</v>
      </c>
      <c r="AT47" s="105">
        <f>'Piano Economico Finanziario'!AT67+AS47-AT12</f>
        <v>0</v>
      </c>
      <c r="AU47" s="105">
        <f>'Piano Economico Finanziario'!AU67+AT47-AU12</f>
        <v>0</v>
      </c>
      <c r="AV47" s="105">
        <f>'Piano Economico Finanziario'!AV67+AU47-AV12</f>
        <v>0</v>
      </c>
      <c r="AW47" s="105">
        <f>'Piano Economico Finanziario'!AW67+AV47-AW12</f>
        <v>0</v>
      </c>
      <c r="AX47" s="105">
        <f>'Piano Economico Finanziario'!AX67+AW47-AX12</f>
        <v>0</v>
      </c>
      <c r="AY47" s="105">
        <f>'Piano Economico Finanziario'!AY67+AX47-AY12</f>
        <v>0</v>
      </c>
      <c r="AZ47" s="105">
        <f>'Piano Economico Finanziario'!AZ67+AY47-AZ12</f>
        <v>0</v>
      </c>
    </row>
    <row r="48" spans="1:52" s="14" customFormat="1" ht="21">
      <c r="A48" s="16" t="s">
        <v>33</v>
      </c>
      <c r="B48" s="56"/>
      <c r="C48" s="104">
        <f>IF(C40&gt;0,C40,0)</f>
        <v>0</v>
      </c>
      <c r="D48" s="104">
        <f t="shared" ref="D48:AZ48" si="86">IF(D40&gt;0,D40,0)</f>
        <v>0</v>
      </c>
      <c r="E48" s="104">
        <f t="shared" si="86"/>
        <v>0</v>
      </c>
      <c r="F48" s="104">
        <f t="shared" si="86"/>
        <v>0</v>
      </c>
      <c r="G48" s="104">
        <f t="shared" si="86"/>
        <v>0</v>
      </c>
      <c r="H48" s="104">
        <f t="shared" si="86"/>
        <v>0</v>
      </c>
      <c r="I48" s="104">
        <f t="shared" si="86"/>
        <v>0</v>
      </c>
      <c r="J48" s="104">
        <f t="shared" si="86"/>
        <v>0</v>
      </c>
      <c r="K48" s="104">
        <f t="shared" si="86"/>
        <v>0</v>
      </c>
      <c r="L48" s="104">
        <f t="shared" si="86"/>
        <v>0</v>
      </c>
      <c r="M48" s="104">
        <f t="shared" si="86"/>
        <v>0</v>
      </c>
      <c r="N48" s="104">
        <f t="shared" si="86"/>
        <v>0</v>
      </c>
      <c r="O48" s="104">
        <f t="shared" si="86"/>
        <v>0</v>
      </c>
      <c r="P48" s="104">
        <f t="shared" si="86"/>
        <v>0</v>
      </c>
      <c r="Q48" s="104">
        <f t="shared" si="86"/>
        <v>0</v>
      </c>
      <c r="R48" s="104">
        <f t="shared" si="86"/>
        <v>0</v>
      </c>
      <c r="S48" s="104">
        <f t="shared" si="86"/>
        <v>0</v>
      </c>
      <c r="T48" s="104">
        <f t="shared" si="86"/>
        <v>0</v>
      </c>
      <c r="U48" s="104">
        <f t="shared" si="86"/>
        <v>0</v>
      </c>
      <c r="V48" s="104">
        <f t="shared" si="86"/>
        <v>0</v>
      </c>
      <c r="W48" s="104">
        <f t="shared" si="86"/>
        <v>0</v>
      </c>
      <c r="X48" s="104">
        <f t="shared" si="86"/>
        <v>0</v>
      </c>
      <c r="Y48" s="104">
        <f t="shared" si="86"/>
        <v>0</v>
      </c>
      <c r="Z48" s="104">
        <f t="shared" si="86"/>
        <v>0</v>
      </c>
      <c r="AA48" s="104">
        <f t="shared" si="86"/>
        <v>0</v>
      </c>
      <c r="AB48" s="104">
        <f t="shared" si="86"/>
        <v>0</v>
      </c>
      <c r="AC48" s="104">
        <f t="shared" si="86"/>
        <v>0</v>
      </c>
      <c r="AD48" s="104">
        <f t="shared" si="86"/>
        <v>0</v>
      </c>
      <c r="AE48" s="104">
        <f t="shared" si="86"/>
        <v>0</v>
      </c>
      <c r="AF48" s="104">
        <f t="shared" si="86"/>
        <v>0</v>
      </c>
      <c r="AG48" s="104">
        <f t="shared" si="86"/>
        <v>0</v>
      </c>
      <c r="AH48" s="104">
        <f t="shared" si="86"/>
        <v>0</v>
      </c>
      <c r="AI48" s="104">
        <f t="shared" si="86"/>
        <v>0</v>
      </c>
      <c r="AJ48" s="104">
        <f t="shared" si="86"/>
        <v>0</v>
      </c>
      <c r="AK48" s="104">
        <f t="shared" si="86"/>
        <v>0</v>
      </c>
      <c r="AL48" s="104">
        <f t="shared" si="86"/>
        <v>0</v>
      </c>
      <c r="AM48" s="104">
        <f t="shared" si="86"/>
        <v>0</v>
      </c>
      <c r="AN48" s="104">
        <f t="shared" si="86"/>
        <v>0</v>
      </c>
      <c r="AO48" s="104">
        <f t="shared" si="86"/>
        <v>0</v>
      </c>
      <c r="AP48" s="104">
        <f t="shared" si="86"/>
        <v>0</v>
      </c>
      <c r="AQ48" s="104">
        <f t="shared" si="86"/>
        <v>0</v>
      </c>
      <c r="AR48" s="104">
        <f t="shared" si="86"/>
        <v>0</v>
      </c>
      <c r="AS48" s="104">
        <f t="shared" si="86"/>
        <v>0</v>
      </c>
      <c r="AT48" s="104">
        <f t="shared" si="86"/>
        <v>0</v>
      </c>
      <c r="AU48" s="104">
        <f t="shared" si="86"/>
        <v>0</v>
      </c>
      <c r="AV48" s="104">
        <f t="shared" si="86"/>
        <v>0</v>
      </c>
      <c r="AW48" s="104">
        <f t="shared" si="86"/>
        <v>0</v>
      </c>
      <c r="AX48" s="104">
        <f t="shared" si="86"/>
        <v>0</v>
      </c>
      <c r="AY48" s="104">
        <f t="shared" si="86"/>
        <v>0</v>
      </c>
      <c r="AZ48" s="104">
        <f t="shared" si="86"/>
        <v>0</v>
      </c>
    </row>
    <row r="49" spans="1:52" s="14" customFormat="1" ht="21">
      <c r="A49" s="16" t="s">
        <v>34</v>
      </c>
      <c r="B49" s="56"/>
      <c r="C49" s="104">
        <f>C80</f>
        <v>0</v>
      </c>
      <c r="D49" s="104">
        <f>D80</f>
        <v>0</v>
      </c>
      <c r="E49" s="104">
        <f>E80</f>
        <v>0</v>
      </c>
      <c r="F49" s="104">
        <f>F80</f>
        <v>0</v>
      </c>
      <c r="G49" s="105">
        <f>G80</f>
        <v>0</v>
      </c>
      <c r="H49" s="105">
        <f>H80</f>
        <v>0</v>
      </c>
      <c r="I49" s="105">
        <f>I80</f>
        <v>0</v>
      </c>
      <c r="J49" s="105">
        <f>J80</f>
        <v>0</v>
      </c>
      <c r="K49" s="105">
        <f>K80</f>
        <v>0</v>
      </c>
      <c r="L49" s="105">
        <f>L80</f>
        <v>0</v>
      </c>
      <c r="M49" s="105">
        <f>M80</f>
        <v>0</v>
      </c>
      <c r="N49" s="105">
        <f>N80</f>
        <v>0</v>
      </c>
      <c r="O49" s="105">
        <f>O80</f>
        <v>0</v>
      </c>
      <c r="P49" s="105">
        <f>P80</f>
        <v>0</v>
      </c>
      <c r="Q49" s="105">
        <f>Q80</f>
        <v>0</v>
      </c>
      <c r="R49" s="105">
        <f>R80</f>
        <v>0</v>
      </c>
      <c r="S49" s="105">
        <f>S80</f>
        <v>0</v>
      </c>
      <c r="T49" s="105">
        <f>T80</f>
        <v>0</v>
      </c>
      <c r="U49" s="105">
        <f>U80</f>
        <v>0</v>
      </c>
      <c r="V49" s="105">
        <f>V80</f>
        <v>0</v>
      </c>
      <c r="W49" s="105">
        <f>W80</f>
        <v>0</v>
      </c>
      <c r="X49" s="105">
        <f>X80</f>
        <v>0</v>
      </c>
      <c r="Y49" s="105">
        <f>Y80</f>
        <v>0</v>
      </c>
      <c r="Z49" s="105">
        <f>Z80</f>
        <v>0</v>
      </c>
      <c r="AA49" s="105">
        <f>AA80</f>
        <v>0</v>
      </c>
      <c r="AB49" s="105">
        <f>AB80</f>
        <v>0</v>
      </c>
      <c r="AC49" s="105">
        <f>AC80</f>
        <v>0</v>
      </c>
      <c r="AD49" s="105">
        <f>AD80</f>
        <v>0</v>
      </c>
      <c r="AE49" s="105">
        <f>AE80</f>
        <v>0</v>
      </c>
      <c r="AF49" s="105">
        <f>AF80</f>
        <v>0</v>
      </c>
      <c r="AG49" s="105">
        <f>AG80</f>
        <v>0</v>
      </c>
      <c r="AH49" s="105">
        <f>AH80</f>
        <v>0</v>
      </c>
      <c r="AI49" s="105">
        <f t="shared" ref="AI49:AZ49" si="87">AI80</f>
        <v>0</v>
      </c>
      <c r="AJ49" s="105">
        <f t="shared" si="87"/>
        <v>0</v>
      </c>
      <c r="AK49" s="105">
        <f t="shared" si="87"/>
        <v>0</v>
      </c>
      <c r="AL49" s="105">
        <f t="shared" si="87"/>
        <v>0</v>
      </c>
      <c r="AM49" s="105">
        <f t="shared" si="87"/>
        <v>0</v>
      </c>
      <c r="AN49" s="105">
        <f t="shared" si="87"/>
        <v>0</v>
      </c>
      <c r="AO49" s="105">
        <f t="shared" si="87"/>
        <v>0</v>
      </c>
      <c r="AP49" s="105">
        <f t="shared" si="87"/>
        <v>0</v>
      </c>
      <c r="AQ49" s="105">
        <f t="shared" si="87"/>
        <v>0</v>
      </c>
      <c r="AR49" s="105">
        <f t="shared" si="87"/>
        <v>0</v>
      </c>
      <c r="AS49" s="105">
        <f t="shared" si="87"/>
        <v>0</v>
      </c>
      <c r="AT49" s="105">
        <f t="shared" si="87"/>
        <v>0</v>
      </c>
      <c r="AU49" s="105">
        <f t="shared" si="87"/>
        <v>0</v>
      </c>
      <c r="AV49" s="105">
        <f t="shared" si="87"/>
        <v>0</v>
      </c>
      <c r="AW49" s="105">
        <f t="shared" si="87"/>
        <v>0</v>
      </c>
      <c r="AX49" s="105">
        <f t="shared" si="87"/>
        <v>0</v>
      </c>
      <c r="AY49" s="105">
        <f t="shared" si="87"/>
        <v>0</v>
      </c>
      <c r="AZ49" s="105">
        <f t="shared" si="87"/>
        <v>0</v>
      </c>
    </row>
    <row r="50" spans="1:52" s="14" customFormat="1" ht="21">
      <c r="A50" s="13" t="s">
        <v>35</v>
      </c>
      <c r="B50" s="56"/>
      <c r="C50" s="106">
        <f>SUM(C47:C49)</f>
        <v>0</v>
      </c>
      <c r="D50" s="106">
        <f t="shared" ref="D50:AZ50" si="88">SUM(D47:D49)</f>
        <v>0</v>
      </c>
      <c r="E50" s="106">
        <f t="shared" si="88"/>
        <v>0</v>
      </c>
      <c r="F50" s="106">
        <f t="shared" si="88"/>
        <v>0</v>
      </c>
      <c r="G50" s="107">
        <f t="shared" si="88"/>
        <v>0</v>
      </c>
      <c r="H50" s="107">
        <f t="shared" si="88"/>
        <v>0</v>
      </c>
      <c r="I50" s="107">
        <f t="shared" si="88"/>
        <v>0</v>
      </c>
      <c r="J50" s="107">
        <f t="shared" si="88"/>
        <v>0</v>
      </c>
      <c r="K50" s="107">
        <f t="shared" si="88"/>
        <v>0</v>
      </c>
      <c r="L50" s="107">
        <f t="shared" si="88"/>
        <v>0</v>
      </c>
      <c r="M50" s="107">
        <f t="shared" si="88"/>
        <v>0</v>
      </c>
      <c r="N50" s="107">
        <f t="shared" si="88"/>
        <v>0</v>
      </c>
      <c r="O50" s="107">
        <f t="shared" si="88"/>
        <v>0</v>
      </c>
      <c r="P50" s="107">
        <f t="shared" si="88"/>
        <v>0</v>
      </c>
      <c r="Q50" s="107">
        <f t="shared" si="88"/>
        <v>0</v>
      </c>
      <c r="R50" s="107">
        <f t="shared" si="88"/>
        <v>0</v>
      </c>
      <c r="S50" s="107">
        <f t="shared" si="88"/>
        <v>0</v>
      </c>
      <c r="T50" s="107">
        <f t="shared" si="88"/>
        <v>0</v>
      </c>
      <c r="U50" s="107">
        <f t="shared" si="88"/>
        <v>0</v>
      </c>
      <c r="V50" s="107">
        <f t="shared" si="88"/>
        <v>0</v>
      </c>
      <c r="W50" s="107">
        <f t="shared" si="88"/>
        <v>0</v>
      </c>
      <c r="X50" s="107">
        <f t="shared" si="88"/>
        <v>0</v>
      </c>
      <c r="Y50" s="107">
        <f t="shared" si="88"/>
        <v>0</v>
      </c>
      <c r="Z50" s="107">
        <f t="shared" si="88"/>
        <v>0</v>
      </c>
      <c r="AA50" s="107">
        <f t="shared" si="88"/>
        <v>0</v>
      </c>
      <c r="AB50" s="107">
        <f t="shared" si="88"/>
        <v>0</v>
      </c>
      <c r="AC50" s="107">
        <f t="shared" si="88"/>
        <v>0</v>
      </c>
      <c r="AD50" s="107">
        <f t="shared" si="88"/>
        <v>0</v>
      </c>
      <c r="AE50" s="107">
        <f t="shared" si="88"/>
        <v>0</v>
      </c>
      <c r="AF50" s="107">
        <f t="shared" si="88"/>
        <v>0</v>
      </c>
      <c r="AG50" s="107">
        <f t="shared" si="88"/>
        <v>0</v>
      </c>
      <c r="AH50" s="107">
        <f t="shared" si="88"/>
        <v>0</v>
      </c>
      <c r="AI50" s="107">
        <f t="shared" si="88"/>
        <v>0</v>
      </c>
      <c r="AJ50" s="107">
        <f t="shared" si="88"/>
        <v>0</v>
      </c>
      <c r="AK50" s="107">
        <f t="shared" si="88"/>
        <v>0</v>
      </c>
      <c r="AL50" s="107">
        <f t="shared" si="88"/>
        <v>0</v>
      </c>
      <c r="AM50" s="107">
        <f t="shared" si="88"/>
        <v>0</v>
      </c>
      <c r="AN50" s="107">
        <f t="shared" si="88"/>
        <v>0</v>
      </c>
      <c r="AO50" s="107">
        <f t="shared" si="88"/>
        <v>0</v>
      </c>
      <c r="AP50" s="107">
        <f t="shared" si="88"/>
        <v>0</v>
      </c>
      <c r="AQ50" s="107">
        <f t="shared" si="88"/>
        <v>0</v>
      </c>
      <c r="AR50" s="107">
        <f t="shared" si="88"/>
        <v>0</v>
      </c>
      <c r="AS50" s="107">
        <f t="shared" si="88"/>
        <v>0</v>
      </c>
      <c r="AT50" s="107">
        <f t="shared" si="88"/>
        <v>0</v>
      </c>
      <c r="AU50" s="107">
        <f t="shared" si="88"/>
        <v>0</v>
      </c>
      <c r="AV50" s="107">
        <f t="shared" si="88"/>
        <v>0</v>
      </c>
      <c r="AW50" s="107">
        <f t="shared" si="88"/>
        <v>0</v>
      </c>
      <c r="AX50" s="107">
        <f t="shared" si="88"/>
        <v>0</v>
      </c>
      <c r="AY50" s="107">
        <f t="shared" si="88"/>
        <v>0</v>
      </c>
      <c r="AZ50" s="107">
        <f t="shared" si="88"/>
        <v>0</v>
      </c>
    </row>
    <row r="51" spans="1:52" s="14" customFormat="1" ht="21">
      <c r="A51" s="16"/>
      <c r="B51" s="56"/>
      <c r="C51" s="104"/>
      <c r="D51" s="104"/>
      <c r="E51" s="104"/>
      <c r="F51" s="104"/>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row>
    <row r="52" spans="1:52" s="14" customFormat="1" ht="21">
      <c r="A52" s="15" t="s">
        <v>36</v>
      </c>
      <c r="B52" s="56"/>
      <c r="C52" s="104"/>
      <c r="D52" s="104"/>
      <c r="E52" s="104"/>
      <c r="F52" s="104"/>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row>
    <row r="53" spans="1:52" s="14" customFormat="1" ht="21">
      <c r="A53" s="16" t="s">
        <v>37</v>
      </c>
      <c r="B53" s="56"/>
      <c r="C53" s="104">
        <f>'Piano Economico Finanziario'!C71</f>
        <v>0</v>
      </c>
      <c r="D53" s="104">
        <f>C53+'Piano Economico Finanziario'!D71</f>
        <v>0</v>
      </c>
      <c r="E53" s="104">
        <f>D53+E71</f>
        <v>0</v>
      </c>
      <c r="F53" s="104">
        <f t="shared" ref="F53:AG53" si="89">E53</f>
        <v>0</v>
      </c>
      <c r="G53" s="105">
        <f t="shared" si="89"/>
        <v>0</v>
      </c>
      <c r="H53" s="105">
        <f t="shared" si="89"/>
        <v>0</v>
      </c>
      <c r="I53" s="105">
        <f t="shared" si="89"/>
        <v>0</v>
      </c>
      <c r="J53" s="105">
        <f t="shared" si="89"/>
        <v>0</v>
      </c>
      <c r="K53" s="105">
        <f t="shared" si="89"/>
        <v>0</v>
      </c>
      <c r="L53" s="105">
        <f t="shared" si="89"/>
        <v>0</v>
      </c>
      <c r="M53" s="105">
        <f t="shared" si="89"/>
        <v>0</v>
      </c>
      <c r="N53" s="105">
        <f t="shared" si="89"/>
        <v>0</v>
      </c>
      <c r="O53" s="105">
        <f t="shared" si="89"/>
        <v>0</v>
      </c>
      <c r="P53" s="105">
        <f t="shared" si="89"/>
        <v>0</v>
      </c>
      <c r="Q53" s="105">
        <f t="shared" si="89"/>
        <v>0</v>
      </c>
      <c r="R53" s="105">
        <f t="shared" si="89"/>
        <v>0</v>
      </c>
      <c r="S53" s="105">
        <f t="shared" si="89"/>
        <v>0</v>
      </c>
      <c r="T53" s="105">
        <f t="shared" si="89"/>
        <v>0</v>
      </c>
      <c r="U53" s="105">
        <f t="shared" si="89"/>
        <v>0</v>
      </c>
      <c r="V53" s="105">
        <f t="shared" si="89"/>
        <v>0</v>
      </c>
      <c r="W53" s="105">
        <f t="shared" si="89"/>
        <v>0</v>
      </c>
      <c r="X53" s="105">
        <f t="shared" si="89"/>
        <v>0</v>
      </c>
      <c r="Y53" s="105">
        <f t="shared" si="89"/>
        <v>0</v>
      </c>
      <c r="Z53" s="105">
        <f t="shared" si="89"/>
        <v>0</v>
      </c>
      <c r="AA53" s="105">
        <f t="shared" si="89"/>
        <v>0</v>
      </c>
      <c r="AB53" s="105">
        <f t="shared" si="89"/>
        <v>0</v>
      </c>
      <c r="AC53" s="105">
        <f t="shared" si="89"/>
        <v>0</v>
      </c>
      <c r="AD53" s="105">
        <f t="shared" si="89"/>
        <v>0</v>
      </c>
      <c r="AE53" s="105">
        <f t="shared" si="89"/>
        <v>0</v>
      </c>
      <c r="AF53" s="105">
        <f t="shared" si="89"/>
        <v>0</v>
      </c>
      <c r="AG53" s="105">
        <f t="shared" si="89"/>
        <v>0</v>
      </c>
      <c r="AH53" s="105">
        <f t="shared" ref="AH53" si="90">AG53</f>
        <v>0</v>
      </c>
      <c r="AI53" s="105">
        <f t="shared" ref="AI53" si="91">AH53</f>
        <v>0</v>
      </c>
      <c r="AJ53" s="105">
        <f t="shared" ref="AJ53" si="92">AI53</f>
        <v>0</v>
      </c>
      <c r="AK53" s="105">
        <f t="shared" ref="AK53" si="93">AJ53</f>
        <v>0</v>
      </c>
      <c r="AL53" s="105">
        <f t="shared" ref="AL53" si="94">AK53</f>
        <v>0</v>
      </c>
      <c r="AM53" s="105">
        <f t="shared" ref="AM53" si="95">AL53</f>
        <v>0</v>
      </c>
      <c r="AN53" s="105">
        <f t="shared" ref="AN53" si="96">AM53</f>
        <v>0</v>
      </c>
      <c r="AO53" s="105">
        <f t="shared" ref="AO53" si="97">AN53</f>
        <v>0</v>
      </c>
      <c r="AP53" s="105">
        <f t="shared" ref="AP53" si="98">AO53</f>
        <v>0</v>
      </c>
      <c r="AQ53" s="105">
        <f t="shared" ref="AQ53" si="99">AP53</f>
        <v>0</v>
      </c>
      <c r="AR53" s="105">
        <f t="shared" ref="AR53" si="100">AQ53</f>
        <v>0</v>
      </c>
      <c r="AS53" s="105">
        <f t="shared" ref="AS53" si="101">AR53</f>
        <v>0</v>
      </c>
      <c r="AT53" s="105">
        <f t="shared" ref="AT53" si="102">AS53</f>
        <v>0</v>
      </c>
      <c r="AU53" s="105">
        <f t="shared" ref="AU53" si="103">AT53</f>
        <v>0</v>
      </c>
      <c r="AV53" s="105">
        <f t="shared" ref="AV53" si="104">AU53</f>
        <v>0</v>
      </c>
      <c r="AW53" s="105">
        <f t="shared" ref="AW53" si="105">AV53</f>
        <v>0</v>
      </c>
      <c r="AX53" s="105">
        <f t="shared" ref="AX53" si="106">AW53</f>
        <v>0</v>
      </c>
      <c r="AY53" s="105">
        <f t="shared" ref="AY53" si="107">AX53</f>
        <v>0</v>
      </c>
      <c r="AZ53" s="105">
        <f t="shared" ref="AZ53" si="108">AY53</f>
        <v>0</v>
      </c>
    </row>
    <row r="54" spans="1:52" s="14" customFormat="1" ht="21">
      <c r="A54" s="16" t="s">
        <v>38</v>
      </c>
      <c r="B54" s="56"/>
      <c r="C54" s="104">
        <f>'Piano Economico Finanziario'!C73</f>
        <v>0</v>
      </c>
      <c r="D54" s="104">
        <f>'Piano Economico Finanziario'!D73</f>
        <v>0</v>
      </c>
      <c r="E54" s="104"/>
      <c r="F54" s="104"/>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row>
    <row r="55" spans="1:52" s="14" customFormat="1" ht="21">
      <c r="A55" s="16" t="s">
        <v>39</v>
      </c>
      <c r="B55" s="56"/>
      <c r="C55" s="104">
        <f>'Piano Economico Finanziario'!C19</f>
        <v>0</v>
      </c>
      <c r="D55" s="104">
        <f>'Piano Economico Finanziario'!D19+C55</f>
        <v>0</v>
      </c>
      <c r="E55" s="104">
        <f>'Piano Economico Finanziario'!E19+D55</f>
        <v>0</v>
      </c>
      <c r="F55" s="104">
        <f>'Piano Economico Finanziario'!F19+E55</f>
        <v>0</v>
      </c>
      <c r="G55" s="105">
        <f>'Piano Economico Finanziario'!G19+F55</f>
        <v>0</v>
      </c>
      <c r="H55" s="105">
        <f>'Piano Economico Finanziario'!H19+G55</f>
        <v>0</v>
      </c>
      <c r="I55" s="105">
        <f>'Piano Economico Finanziario'!I19+H55</f>
        <v>0</v>
      </c>
      <c r="J55" s="105">
        <f>'Piano Economico Finanziario'!J19+I55</f>
        <v>0</v>
      </c>
      <c r="K55" s="105">
        <f>'Piano Economico Finanziario'!K19+J55</f>
        <v>0</v>
      </c>
      <c r="L55" s="105">
        <f>'Piano Economico Finanziario'!L19+K55</f>
        <v>0</v>
      </c>
      <c r="M55" s="105">
        <f>'Piano Economico Finanziario'!M19+L55</f>
        <v>0</v>
      </c>
      <c r="N55" s="105">
        <f>'Piano Economico Finanziario'!N19+M55</f>
        <v>0</v>
      </c>
      <c r="O55" s="105">
        <f>'Piano Economico Finanziario'!O19+N55</f>
        <v>0</v>
      </c>
      <c r="P55" s="105">
        <f>'Piano Economico Finanziario'!P19+O55</f>
        <v>0</v>
      </c>
      <c r="Q55" s="105">
        <f>'Piano Economico Finanziario'!Q19+P55</f>
        <v>0</v>
      </c>
      <c r="R55" s="105">
        <f>'Piano Economico Finanziario'!R19+Q55</f>
        <v>0</v>
      </c>
      <c r="S55" s="105">
        <f>'Piano Economico Finanziario'!S19+R55</f>
        <v>0</v>
      </c>
      <c r="T55" s="105">
        <f>'Piano Economico Finanziario'!T19+S55</f>
        <v>0</v>
      </c>
      <c r="U55" s="105">
        <f>'Piano Economico Finanziario'!U19+T55</f>
        <v>0</v>
      </c>
      <c r="V55" s="105">
        <f>'Piano Economico Finanziario'!V19+U55</f>
        <v>0</v>
      </c>
      <c r="W55" s="105">
        <f>'Piano Economico Finanziario'!W19+V55</f>
        <v>0</v>
      </c>
      <c r="X55" s="105">
        <f>'Piano Economico Finanziario'!X19+W55</f>
        <v>0</v>
      </c>
      <c r="Y55" s="105">
        <f>'Piano Economico Finanziario'!Y19+X55</f>
        <v>0</v>
      </c>
      <c r="Z55" s="105">
        <f>'Piano Economico Finanziario'!Z19+Y55</f>
        <v>0</v>
      </c>
      <c r="AA55" s="105">
        <f>'Piano Economico Finanziario'!AA19+Z55</f>
        <v>0</v>
      </c>
      <c r="AB55" s="105">
        <f>'Piano Economico Finanziario'!AB19+AA55</f>
        <v>0</v>
      </c>
      <c r="AC55" s="105">
        <f>'Piano Economico Finanziario'!AC19+AB55</f>
        <v>0</v>
      </c>
      <c r="AD55" s="105">
        <f>'Piano Economico Finanziario'!AD19+AC55</f>
        <v>0</v>
      </c>
      <c r="AE55" s="105">
        <f>'Piano Economico Finanziario'!AE19+AD55</f>
        <v>0</v>
      </c>
      <c r="AF55" s="105">
        <f>'Piano Economico Finanziario'!AF19+AE55</f>
        <v>0</v>
      </c>
      <c r="AG55" s="105">
        <f>'Piano Economico Finanziario'!AG19+AF55</f>
        <v>0</v>
      </c>
      <c r="AH55" s="105">
        <f>'Piano Economico Finanziario'!AH19+AG55</f>
        <v>0</v>
      </c>
      <c r="AI55" s="105">
        <f>'Piano Economico Finanziario'!AI19+AH55</f>
        <v>0</v>
      </c>
      <c r="AJ55" s="105">
        <f>'Piano Economico Finanziario'!AJ19+AI55</f>
        <v>0</v>
      </c>
      <c r="AK55" s="105">
        <f>'Piano Economico Finanziario'!AK19+AJ55</f>
        <v>0</v>
      </c>
      <c r="AL55" s="105">
        <f>'Piano Economico Finanziario'!AL19+AK55</f>
        <v>0</v>
      </c>
      <c r="AM55" s="105">
        <f>'Piano Economico Finanziario'!AM19+AL55</f>
        <v>0</v>
      </c>
      <c r="AN55" s="105">
        <f>'Piano Economico Finanziario'!AN19+AM55</f>
        <v>0</v>
      </c>
      <c r="AO55" s="105">
        <f>'Piano Economico Finanziario'!AO19+AN55</f>
        <v>0</v>
      </c>
      <c r="AP55" s="105">
        <f>'Piano Economico Finanziario'!AP19+AO55</f>
        <v>0</v>
      </c>
      <c r="AQ55" s="105">
        <f>'Piano Economico Finanziario'!AQ19+AP55</f>
        <v>0</v>
      </c>
      <c r="AR55" s="105">
        <f>'Piano Economico Finanziario'!AR19+AQ55</f>
        <v>0</v>
      </c>
      <c r="AS55" s="105">
        <f>'Piano Economico Finanziario'!AS19+AR55</f>
        <v>0</v>
      </c>
      <c r="AT55" s="105">
        <f>'Piano Economico Finanziario'!AT19+AS55</f>
        <v>0</v>
      </c>
      <c r="AU55" s="105">
        <f>'Piano Economico Finanziario'!AU19+AT55</f>
        <v>0</v>
      </c>
      <c r="AV55" s="105">
        <f>'Piano Economico Finanziario'!AV19+AU55</f>
        <v>0</v>
      </c>
      <c r="AW55" s="105">
        <f>'Piano Economico Finanziario'!AW19+AV55</f>
        <v>0</v>
      </c>
      <c r="AX55" s="105">
        <f>'Piano Economico Finanziario'!AX19+AW55</f>
        <v>0</v>
      </c>
      <c r="AY55" s="105">
        <f>'Piano Economico Finanziario'!AY19+AX55</f>
        <v>0</v>
      </c>
      <c r="AZ55" s="105">
        <f>'Piano Economico Finanziario'!AZ19+AY55</f>
        <v>0</v>
      </c>
    </row>
    <row r="56" spans="1:52" s="14" customFormat="1" ht="21">
      <c r="A56" s="16" t="s">
        <v>40</v>
      </c>
      <c r="B56" s="56"/>
      <c r="C56" s="104"/>
      <c r="D56" s="104"/>
      <c r="E56" s="104"/>
      <c r="F56" s="104"/>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row>
    <row r="57" spans="1:52" s="14" customFormat="1" ht="21">
      <c r="A57" s="16" t="s">
        <v>41</v>
      </c>
      <c r="B57" s="56"/>
      <c r="C57" s="104">
        <f>'Piano Economico Finanziario'!C106</f>
        <v>0</v>
      </c>
      <c r="D57" s="104">
        <f>'Piano Economico Finanziario'!D106</f>
        <v>0</v>
      </c>
      <c r="E57" s="104">
        <f>'Piano Economico Finanziario'!E106</f>
        <v>0</v>
      </c>
      <c r="F57" s="104">
        <f>'Piano Economico Finanziario'!F106</f>
        <v>0</v>
      </c>
      <c r="G57" s="105">
        <f>'Piano Economico Finanziario'!G106</f>
        <v>0</v>
      </c>
      <c r="H57" s="105">
        <f>'Piano Economico Finanziario'!H106</f>
        <v>0</v>
      </c>
      <c r="I57" s="105">
        <f>'Piano Economico Finanziario'!I106</f>
        <v>0</v>
      </c>
      <c r="J57" s="105">
        <f>'Piano Economico Finanziario'!J106</f>
        <v>0</v>
      </c>
      <c r="K57" s="105">
        <f>'Piano Economico Finanziario'!K106</f>
        <v>0</v>
      </c>
      <c r="L57" s="105">
        <f>'Piano Economico Finanziario'!L106</f>
        <v>0</v>
      </c>
      <c r="M57" s="105">
        <f>'Piano Economico Finanziario'!M106</f>
        <v>0</v>
      </c>
      <c r="N57" s="105">
        <f>'Piano Economico Finanziario'!N106</f>
        <v>0</v>
      </c>
      <c r="O57" s="105">
        <f>'Piano Economico Finanziario'!O106</f>
        <v>0</v>
      </c>
      <c r="P57" s="105">
        <f>'Piano Economico Finanziario'!P106</f>
        <v>0</v>
      </c>
      <c r="Q57" s="105">
        <f>'Piano Economico Finanziario'!Q106</f>
        <v>0</v>
      </c>
      <c r="R57" s="105">
        <f>'Piano Economico Finanziario'!R106</f>
        <v>0</v>
      </c>
      <c r="S57" s="105">
        <f>'Piano Economico Finanziario'!S106</f>
        <v>0</v>
      </c>
      <c r="T57" s="105">
        <f>'Piano Economico Finanziario'!T106</f>
        <v>0</v>
      </c>
      <c r="U57" s="105">
        <f>'Piano Economico Finanziario'!U106</f>
        <v>0</v>
      </c>
      <c r="V57" s="105">
        <f>'Piano Economico Finanziario'!V106</f>
        <v>0</v>
      </c>
      <c r="W57" s="105">
        <f>'Piano Economico Finanziario'!W106</f>
        <v>0</v>
      </c>
      <c r="X57" s="105">
        <f>'Piano Economico Finanziario'!X106</f>
        <v>0</v>
      </c>
      <c r="Y57" s="105">
        <f>'Piano Economico Finanziario'!Y106</f>
        <v>0</v>
      </c>
      <c r="Z57" s="105">
        <f>'Piano Economico Finanziario'!Z106</f>
        <v>0</v>
      </c>
      <c r="AA57" s="105">
        <f>'Piano Economico Finanziario'!AA106</f>
        <v>0</v>
      </c>
      <c r="AB57" s="105">
        <f>'Piano Economico Finanziario'!AB106</f>
        <v>0</v>
      </c>
      <c r="AC57" s="105">
        <f>'Piano Economico Finanziario'!AC106</f>
        <v>0</v>
      </c>
      <c r="AD57" s="105">
        <f>'Piano Economico Finanziario'!AD106</f>
        <v>0</v>
      </c>
      <c r="AE57" s="105">
        <f>'Piano Economico Finanziario'!AE106</f>
        <v>0</v>
      </c>
      <c r="AF57" s="105">
        <f>'Piano Economico Finanziario'!AF106</f>
        <v>0</v>
      </c>
      <c r="AG57" s="105">
        <f>'Piano Economico Finanziario'!AG106</f>
        <v>0</v>
      </c>
      <c r="AH57" s="105">
        <f>'Piano Economico Finanziario'!AH106</f>
        <v>0</v>
      </c>
      <c r="AI57" s="105">
        <f>'Piano Economico Finanziario'!AI106</f>
        <v>0</v>
      </c>
      <c r="AJ57" s="105">
        <f>'Piano Economico Finanziario'!AJ106</f>
        <v>0</v>
      </c>
      <c r="AK57" s="105">
        <f>'Piano Economico Finanziario'!AK106</f>
        <v>0</v>
      </c>
      <c r="AL57" s="105">
        <f>'Piano Economico Finanziario'!AL106</f>
        <v>0</v>
      </c>
      <c r="AM57" s="105">
        <f>'Piano Economico Finanziario'!AM106</f>
        <v>0</v>
      </c>
      <c r="AN57" s="105">
        <f>'Piano Economico Finanziario'!AN106</f>
        <v>0</v>
      </c>
      <c r="AO57" s="105">
        <f>'Piano Economico Finanziario'!AO106</f>
        <v>0</v>
      </c>
      <c r="AP57" s="105">
        <f>'Piano Economico Finanziario'!AP106</f>
        <v>0</v>
      </c>
      <c r="AQ57" s="105">
        <f>'Piano Economico Finanziario'!AQ106</f>
        <v>0</v>
      </c>
      <c r="AR57" s="105">
        <f>'Piano Economico Finanziario'!AR106</f>
        <v>0</v>
      </c>
      <c r="AS57" s="105">
        <f>'Piano Economico Finanziario'!AS106</f>
        <v>0</v>
      </c>
      <c r="AT57" s="105">
        <f>'Piano Economico Finanziario'!AT106</f>
        <v>0</v>
      </c>
      <c r="AU57" s="105">
        <f>'Piano Economico Finanziario'!AU106</f>
        <v>0</v>
      </c>
      <c r="AV57" s="105">
        <f>'Piano Economico Finanziario'!AV106</f>
        <v>0</v>
      </c>
      <c r="AW57" s="105">
        <f>'Piano Economico Finanziario'!AW106</f>
        <v>0</v>
      </c>
      <c r="AX57" s="105">
        <f>'Piano Economico Finanziario'!AX106</f>
        <v>0</v>
      </c>
      <c r="AY57" s="105">
        <f>'Piano Economico Finanziario'!AY106</f>
        <v>0</v>
      </c>
      <c r="AZ57" s="105">
        <f>'Piano Economico Finanziario'!AZ106</f>
        <v>0</v>
      </c>
    </row>
    <row r="58" spans="1:52" s="14" customFormat="1" ht="21">
      <c r="A58" s="13" t="s">
        <v>42</v>
      </c>
      <c r="B58" s="56"/>
      <c r="C58" s="106">
        <f>SUM(C53:C57)</f>
        <v>0</v>
      </c>
      <c r="D58" s="106">
        <f>SUM(D53:D57)</f>
        <v>0</v>
      </c>
      <c r="E58" s="106">
        <f>SUM(E53:E57)</f>
        <v>0</v>
      </c>
      <c r="F58" s="106">
        <f>SUM(F53:F57)</f>
        <v>0</v>
      </c>
      <c r="G58" s="107">
        <f>SUM(G53:G57)</f>
        <v>0</v>
      </c>
      <c r="H58" s="107">
        <f>SUM(H53:H57)</f>
        <v>0</v>
      </c>
      <c r="I58" s="107">
        <f>SUM(I53:I57)</f>
        <v>0</v>
      </c>
      <c r="J58" s="107">
        <f>SUM(J53:J57)</f>
        <v>0</v>
      </c>
      <c r="K58" s="107">
        <f>SUM(K53:K57)</f>
        <v>0</v>
      </c>
      <c r="L58" s="107">
        <f>SUM(L53:L57)</f>
        <v>0</v>
      </c>
      <c r="M58" s="107">
        <f>SUM(M53:M57)</f>
        <v>0</v>
      </c>
      <c r="N58" s="107">
        <f>SUM(N53:N57)</f>
        <v>0</v>
      </c>
      <c r="O58" s="107">
        <f>SUM(O53:O57)</f>
        <v>0</v>
      </c>
      <c r="P58" s="107">
        <f>SUM(P53:P57)</f>
        <v>0</v>
      </c>
      <c r="Q58" s="107">
        <f>SUM(Q53:Q57)</f>
        <v>0</v>
      </c>
      <c r="R58" s="107">
        <f>SUM(R53:R57)</f>
        <v>0</v>
      </c>
      <c r="S58" s="107">
        <f>SUM(S53:S57)</f>
        <v>0</v>
      </c>
      <c r="T58" s="107">
        <f>SUM(T53:T57)</f>
        <v>0</v>
      </c>
      <c r="U58" s="107">
        <f>SUM(U53:U57)</f>
        <v>0</v>
      </c>
      <c r="V58" s="107">
        <f>SUM(V53:V57)</f>
        <v>0</v>
      </c>
      <c r="W58" s="107">
        <f>SUM(W53:W57)</f>
        <v>0</v>
      </c>
      <c r="X58" s="107">
        <f>SUM(X53:X57)</f>
        <v>0</v>
      </c>
      <c r="Y58" s="107">
        <f>SUM(Y53:Y57)</f>
        <v>0</v>
      </c>
      <c r="Z58" s="107">
        <f>SUM(Z53:Z57)</f>
        <v>0</v>
      </c>
      <c r="AA58" s="107">
        <f>SUM(AA53:AA57)</f>
        <v>0</v>
      </c>
      <c r="AB58" s="107">
        <f>SUM(AB53:AB57)</f>
        <v>0</v>
      </c>
      <c r="AC58" s="107">
        <f>SUM(AC53:AC57)</f>
        <v>0</v>
      </c>
      <c r="AD58" s="107">
        <f>SUM(AD53:AD57)</f>
        <v>0</v>
      </c>
      <c r="AE58" s="107">
        <f>SUM(AE53:AE57)</f>
        <v>0</v>
      </c>
      <c r="AF58" s="107">
        <f>SUM(AF53:AF57)</f>
        <v>0</v>
      </c>
      <c r="AG58" s="107">
        <f>SUM(AG53:AG57)</f>
        <v>0</v>
      </c>
      <c r="AH58" s="107">
        <f>SUM(AH53:AH57)</f>
        <v>0</v>
      </c>
      <c r="AI58" s="107">
        <f>SUM(AI53:AI57)</f>
        <v>0</v>
      </c>
      <c r="AJ58" s="107">
        <f>SUM(AJ53:AJ57)</f>
        <v>0</v>
      </c>
      <c r="AK58" s="107">
        <f>SUM(AK53:AK57)</f>
        <v>0</v>
      </c>
      <c r="AL58" s="107">
        <f>SUM(AL53:AL57)</f>
        <v>0</v>
      </c>
      <c r="AM58" s="107">
        <f>SUM(AM53:AM57)</f>
        <v>0</v>
      </c>
      <c r="AN58" s="107">
        <f>SUM(AN53:AN57)</f>
        <v>0</v>
      </c>
      <c r="AO58" s="107">
        <f>SUM(AO53:AO57)</f>
        <v>0</v>
      </c>
      <c r="AP58" s="107">
        <f>SUM(AP53:AP57)</f>
        <v>0</v>
      </c>
      <c r="AQ58" s="107">
        <f>SUM(AQ53:AQ57)</f>
        <v>0</v>
      </c>
      <c r="AR58" s="107">
        <f>SUM(AR53:AR57)</f>
        <v>0</v>
      </c>
      <c r="AS58" s="107">
        <f>SUM(AS53:AS57)</f>
        <v>0</v>
      </c>
      <c r="AT58" s="107">
        <f>SUM(AT53:AT57)</f>
        <v>0</v>
      </c>
      <c r="AU58" s="107">
        <f>SUM(AU53:AU57)</f>
        <v>0</v>
      </c>
      <c r="AV58" s="107">
        <f>SUM(AV53:AV57)</f>
        <v>0</v>
      </c>
      <c r="AW58" s="107">
        <f>SUM(AW53:AW57)</f>
        <v>0</v>
      </c>
      <c r="AX58" s="107">
        <f>SUM(AX53:AX57)</f>
        <v>0</v>
      </c>
      <c r="AY58" s="107">
        <f>SUM(AY53:AY57)</f>
        <v>0</v>
      </c>
      <c r="AZ58" s="107">
        <f>SUM(AZ53:AZ57)</f>
        <v>0</v>
      </c>
    </row>
    <row r="59" spans="1:52" ht="18" customHeight="1">
      <c r="A59" s="1"/>
      <c r="B59" s="2"/>
      <c r="C59" s="92"/>
      <c r="D59" s="92"/>
      <c r="E59" s="92"/>
      <c r="F59" s="92"/>
      <c r="G59" s="93"/>
      <c r="H59" s="93"/>
      <c r="I59" s="93"/>
      <c r="J59" s="93"/>
      <c r="K59" s="93"/>
    </row>
    <row r="60" spans="1:52" ht="18" customHeight="1">
      <c r="C60" s="20"/>
      <c r="D60" s="146"/>
      <c r="E60" s="20"/>
      <c r="K60" s="20"/>
    </row>
    <row r="62" spans="1:52" s="8" customFormat="1" ht="36.75" customHeight="1" thickBot="1">
      <c r="A62" s="30" t="s">
        <v>43</v>
      </c>
      <c r="B62" s="57" t="s">
        <v>4</v>
      </c>
      <c r="C62" s="108">
        <f>C1</f>
        <v>1</v>
      </c>
      <c r="D62" s="108">
        <v>2</v>
      </c>
      <c r="E62" s="108">
        <f>E1</f>
        <v>3</v>
      </c>
      <c r="F62" s="108">
        <f>F1</f>
        <v>4</v>
      </c>
      <c r="G62" s="108">
        <f>G1</f>
        <v>5</v>
      </c>
      <c r="H62" s="108">
        <f>H1</f>
        <v>6</v>
      </c>
      <c r="I62" s="108">
        <f>I1</f>
        <v>7</v>
      </c>
      <c r="J62" s="108">
        <f>J1</f>
        <v>8</v>
      </c>
      <c r="K62" s="108">
        <f>K1</f>
        <v>9</v>
      </c>
      <c r="L62" s="108">
        <f>L1</f>
        <v>10</v>
      </c>
      <c r="M62" s="108">
        <f>M1</f>
        <v>11</v>
      </c>
      <c r="N62" s="108">
        <f>N1</f>
        <v>12</v>
      </c>
      <c r="O62" s="108">
        <f>O1</f>
        <v>13</v>
      </c>
      <c r="P62" s="108">
        <f>P1</f>
        <v>14</v>
      </c>
      <c r="Q62" s="108">
        <f>Q1</f>
        <v>15</v>
      </c>
      <c r="R62" s="108">
        <f>R1</f>
        <v>16</v>
      </c>
      <c r="S62" s="108">
        <f>S1</f>
        <v>17</v>
      </c>
      <c r="T62" s="108">
        <f>T1</f>
        <v>18</v>
      </c>
      <c r="U62" s="108">
        <f>U1</f>
        <v>19</v>
      </c>
      <c r="V62" s="108">
        <f>V1</f>
        <v>20</v>
      </c>
      <c r="W62" s="108">
        <f>W1</f>
        <v>21</v>
      </c>
      <c r="X62" s="108">
        <f>X1</f>
        <v>22</v>
      </c>
      <c r="Y62" s="108">
        <f>Y1</f>
        <v>23</v>
      </c>
      <c r="Z62" s="108">
        <f>Z1</f>
        <v>24</v>
      </c>
      <c r="AA62" s="108">
        <f>AA1</f>
        <v>25</v>
      </c>
      <c r="AB62" s="108">
        <f>AB1</f>
        <v>26</v>
      </c>
      <c r="AC62" s="108">
        <f>AC1</f>
        <v>27</v>
      </c>
      <c r="AD62" s="108">
        <f>AD1</f>
        <v>28</v>
      </c>
      <c r="AE62" s="108">
        <f>AE1</f>
        <v>29</v>
      </c>
      <c r="AF62" s="108">
        <f>AF1</f>
        <v>30</v>
      </c>
      <c r="AG62" s="108">
        <f>AG1</f>
        <v>31</v>
      </c>
      <c r="AH62" s="108">
        <f>AH1</f>
        <v>32</v>
      </c>
      <c r="AI62" s="108">
        <f>AI1</f>
        <v>33</v>
      </c>
      <c r="AJ62" s="108">
        <f>AJ1</f>
        <v>34</v>
      </c>
      <c r="AK62" s="108">
        <f>AK1</f>
        <v>35</v>
      </c>
      <c r="AL62" s="108">
        <f>AL1</f>
        <v>36</v>
      </c>
      <c r="AM62" s="108">
        <f>AM1</f>
        <v>37</v>
      </c>
      <c r="AN62" s="108">
        <f>AN1</f>
        <v>38</v>
      </c>
      <c r="AO62" s="108">
        <f>AO1</f>
        <v>39</v>
      </c>
      <c r="AP62" s="108">
        <f>AP1</f>
        <v>40</v>
      </c>
      <c r="AQ62" s="108">
        <f>AQ1</f>
        <v>41</v>
      </c>
      <c r="AR62" s="108">
        <f>AR1</f>
        <v>42</v>
      </c>
      <c r="AS62" s="108">
        <f>AS1</f>
        <v>43</v>
      </c>
      <c r="AT62" s="108">
        <f>AT1</f>
        <v>44</v>
      </c>
      <c r="AU62" s="108">
        <f>AU1</f>
        <v>45</v>
      </c>
      <c r="AV62" s="108">
        <f>AV1</f>
        <v>46</v>
      </c>
      <c r="AW62" s="108">
        <f>AW1</f>
        <v>47</v>
      </c>
      <c r="AX62" s="108">
        <f>AX1</f>
        <v>48</v>
      </c>
      <c r="AY62" s="108">
        <f>AY1</f>
        <v>49</v>
      </c>
      <c r="AZ62" s="108">
        <f>AZ1</f>
        <v>50</v>
      </c>
    </row>
    <row r="63" spans="1:52" ht="46.5" customHeight="1">
      <c r="A63" s="29" t="s">
        <v>44</v>
      </c>
      <c r="B63" s="2"/>
      <c r="C63" s="118">
        <f>+C9</f>
        <v>0</v>
      </c>
      <c r="D63" s="118">
        <f>+D9</f>
        <v>0</v>
      </c>
      <c r="E63" s="118">
        <f>+E9</f>
        <v>0</v>
      </c>
      <c r="F63" s="118">
        <f>+F9</f>
        <v>0</v>
      </c>
      <c r="G63" s="118">
        <f>+G9</f>
        <v>0</v>
      </c>
      <c r="H63" s="118">
        <f>+H9</f>
        <v>0</v>
      </c>
      <c r="I63" s="118">
        <f>+I9</f>
        <v>0</v>
      </c>
      <c r="J63" s="118">
        <f>+J9</f>
        <v>0</v>
      </c>
      <c r="K63" s="118">
        <f>+K9</f>
        <v>0</v>
      </c>
      <c r="L63" s="118">
        <f>+L9</f>
        <v>0</v>
      </c>
      <c r="M63" s="118">
        <f>+M9</f>
        <v>0</v>
      </c>
      <c r="N63" s="118">
        <f>+N9</f>
        <v>0</v>
      </c>
      <c r="O63" s="118">
        <f>+O9</f>
        <v>0</v>
      </c>
      <c r="P63" s="118">
        <f>+P9</f>
        <v>0</v>
      </c>
      <c r="Q63" s="118">
        <f>+Q9</f>
        <v>0</v>
      </c>
      <c r="R63" s="118">
        <f>+R9</f>
        <v>0</v>
      </c>
      <c r="S63" s="118">
        <f>+S9</f>
        <v>0</v>
      </c>
      <c r="T63" s="118">
        <f>+T9</f>
        <v>0</v>
      </c>
      <c r="U63" s="118">
        <f>+U9</f>
        <v>0</v>
      </c>
      <c r="V63" s="118">
        <f>+V9</f>
        <v>0</v>
      </c>
      <c r="W63" s="118">
        <f>+W9</f>
        <v>0</v>
      </c>
      <c r="X63" s="118">
        <f>+X9</f>
        <v>0</v>
      </c>
      <c r="Y63" s="118">
        <f>+Y9</f>
        <v>0</v>
      </c>
      <c r="Z63" s="118">
        <f>+Z9</f>
        <v>0</v>
      </c>
      <c r="AA63" s="118">
        <f>+AA9</f>
        <v>0</v>
      </c>
      <c r="AB63" s="118">
        <f>+AB9</f>
        <v>0</v>
      </c>
      <c r="AC63" s="118">
        <f>+AC9</f>
        <v>0</v>
      </c>
      <c r="AD63" s="118">
        <f>+AD9</f>
        <v>0</v>
      </c>
      <c r="AE63" s="118">
        <f>+AE9</f>
        <v>0</v>
      </c>
      <c r="AF63" s="118">
        <f>+AF9</f>
        <v>0</v>
      </c>
      <c r="AG63" s="118">
        <f>+AG9</f>
        <v>0</v>
      </c>
      <c r="AH63" s="118">
        <f>+AH9</f>
        <v>0</v>
      </c>
      <c r="AI63" s="118">
        <f>+AI9</f>
        <v>0</v>
      </c>
      <c r="AJ63" s="118">
        <f>+AJ9</f>
        <v>0</v>
      </c>
      <c r="AK63" s="118">
        <f>+AK9</f>
        <v>0</v>
      </c>
      <c r="AL63" s="118">
        <f>+AL9</f>
        <v>0</v>
      </c>
      <c r="AM63" s="118">
        <f>+AM9</f>
        <v>0</v>
      </c>
      <c r="AN63" s="118">
        <f>+AN9</f>
        <v>0</v>
      </c>
      <c r="AO63" s="118">
        <f>+AO9</f>
        <v>0</v>
      </c>
      <c r="AP63" s="118">
        <f>+AP9</f>
        <v>0</v>
      </c>
      <c r="AQ63" s="118">
        <f>+AQ9</f>
        <v>0</v>
      </c>
      <c r="AR63" s="118">
        <f>+AR9</f>
        <v>0</v>
      </c>
      <c r="AS63" s="118">
        <f>+AS9</f>
        <v>0</v>
      </c>
      <c r="AT63" s="118">
        <f>+AT9</f>
        <v>0</v>
      </c>
      <c r="AU63" s="118">
        <f>+AU9</f>
        <v>0</v>
      </c>
      <c r="AV63" s="118">
        <f>+AV9</f>
        <v>0</v>
      </c>
      <c r="AW63" s="118">
        <f>+AW9</f>
        <v>0</v>
      </c>
      <c r="AX63" s="118">
        <f>+AX9</f>
        <v>0</v>
      </c>
      <c r="AY63" s="118">
        <f>+AY9</f>
        <v>0</v>
      </c>
      <c r="AZ63" s="118">
        <f>+AZ9</f>
        <v>0</v>
      </c>
    </row>
    <row r="64" spans="1:52" ht="22.5" customHeight="1">
      <c r="A64" s="17" t="s">
        <v>45</v>
      </c>
      <c r="C64" s="119"/>
      <c r="D64" s="119"/>
      <c r="E64" s="119"/>
      <c r="F64" s="119"/>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0"/>
      <c r="AL64" s="120"/>
      <c r="AM64" s="120"/>
      <c r="AN64" s="120"/>
      <c r="AO64" s="120"/>
      <c r="AP64" s="120"/>
      <c r="AQ64" s="120"/>
      <c r="AR64" s="120"/>
      <c r="AS64" s="120"/>
      <c r="AT64" s="120"/>
      <c r="AU64" s="120"/>
      <c r="AV64" s="120"/>
      <c r="AW64" s="120"/>
      <c r="AX64" s="120"/>
      <c r="AY64" s="120"/>
      <c r="AZ64" s="120"/>
    </row>
    <row r="65" spans="1:52" ht="22.5" customHeight="1">
      <c r="A65" s="17" t="s">
        <v>46</v>
      </c>
      <c r="C65" s="119"/>
      <c r="D65" s="119"/>
      <c r="E65" s="119"/>
      <c r="F65" s="119"/>
      <c r="G65" s="119"/>
      <c r="H65" s="119"/>
      <c r="I65" s="119"/>
      <c r="J65" s="119"/>
      <c r="K65" s="119"/>
      <c r="L65" s="119"/>
      <c r="M65" s="119"/>
      <c r="N65" s="119"/>
      <c r="O65" s="119"/>
      <c r="P65" s="119"/>
      <c r="Q65" s="119"/>
      <c r="R65" s="119"/>
      <c r="S65" s="119"/>
      <c r="T65" s="119"/>
      <c r="U65" s="119"/>
      <c r="V65" s="119"/>
      <c r="W65" s="119"/>
      <c r="X65" s="119"/>
      <c r="Y65" s="119"/>
      <c r="Z65" s="119"/>
      <c r="AA65" s="119"/>
      <c r="AB65" s="119"/>
      <c r="AC65" s="119"/>
      <c r="AD65" s="119"/>
      <c r="AE65" s="119"/>
      <c r="AF65" s="119"/>
      <c r="AG65" s="119"/>
      <c r="AH65" s="119"/>
      <c r="AI65" s="119"/>
      <c r="AJ65" s="119"/>
      <c r="AK65" s="119"/>
      <c r="AL65" s="119"/>
      <c r="AM65" s="119"/>
      <c r="AN65" s="119"/>
      <c r="AO65" s="119"/>
      <c r="AP65" s="119"/>
      <c r="AQ65" s="119"/>
      <c r="AR65" s="119"/>
      <c r="AS65" s="119"/>
      <c r="AT65" s="119"/>
      <c r="AU65" s="119"/>
      <c r="AV65" s="119"/>
      <c r="AW65" s="119"/>
      <c r="AX65" s="119"/>
      <c r="AY65" s="119"/>
      <c r="AZ65" s="119"/>
    </row>
    <row r="66" spans="1:52" ht="22.5" customHeight="1">
      <c r="A66" s="17" t="s">
        <v>47</v>
      </c>
      <c r="C66" s="119"/>
      <c r="D66" s="119"/>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row>
    <row r="67" spans="1:52" ht="22.5" customHeight="1">
      <c r="A67" s="46" t="s">
        <v>48</v>
      </c>
      <c r="C67" s="116">
        <f>C64+C65+C66</f>
        <v>0</v>
      </c>
      <c r="D67" s="116">
        <f t="shared" ref="D67:AY67" si="109">D64+D65+D66</f>
        <v>0</v>
      </c>
      <c r="E67" s="116">
        <f t="shared" si="109"/>
        <v>0</v>
      </c>
      <c r="F67" s="116">
        <f t="shared" si="109"/>
        <v>0</v>
      </c>
      <c r="G67" s="116">
        <f t="shared" si="109"/>
        <v>0</v>
      </c>
      <c r="H67" s="116">
        <f t="shared" si="109"/>
        <v>0</v>
      </c>
      <c r="I67" s="116">
        <f t="shared" si="109"/>
        <v>0</v>
      </c>
      <c r="J67" s="116">
        <f t="shared" si="109"/>
        <v>0</v>
      </c>
      <c r="K67" s="116">
        <f t="shared" si="109"/>
        <v>0</v>
      </c>
      <c r="L67" s="116">
        <f t="shared" si="109"/>
        <v>0</v>
      </c>
      <c r="M67" s="116">
        <f t="shared" si="109"/>
        <v>0</v>
      </c>
      <c r="N67" s="116">
        <f t="shared" si="109"/>
        <v>0</v>
      </c>
      <c r="O67" s="116">
        <f t="shared" si="109"/>
        <v>0</v>
      </c>
      <c r="P67" s="116">
        <f t="shared" si="109"/>
        <v>0</v>
      </c>
      <c r="Q67" s="116">
        <f t="shared" si="109"/>
        <v>0</v>
      </c>
      <c r="R67" s="116">
        <f t="shared" si="109"/>
        <v>0</v>
      </c>
      <c r="S67" s="116">
        <f t="shared" si="109"/>
        <v>0</v>
      </c>
      <c r="T67" s="116">
        <f t="shared" si="109"/>
        <v>0</v>
      </c>
      <c r="U67" s="116">
        <f t="shared" si="109"/>
        <v>0</v>
      </c>
      <c r="V67" s="116">
        <f t="shared" si="109"/>
        <v>0</v>
      </c>
      <c r="W67" s="116">
        <f t="shared" si="109"/>
        <v>0</v>
      </c>
      <c r="X67" s="116">
        <f t="shared" si="109"/>
        <v>0</v>
      </c>
      <c r="Y67" s="116">
        <f t="shared" si="109"/>
        <v>0</v>
      </c>
      <c r="Z67" s="116">
        <f t="shared" si="109"/>
        <v>0</v>
      </c>
      <c r="AA67" s="116">
        <f t="shared" si="109"/>
        <v>0</v>
      </c>
      <c r="AB67" s="116">
        <f t="shared" si="109"/>
        <v>0</v>
      </c>
      <c r="AC67" s="116">
        <f t="shared" si="109"/>
        <v>0</v>
      </c>
      <c r="AD67" s="116">
        <f t="shared" si="109"/>
        <v>0</v>
      </c>
      <c r="AE67" s="116">
        <f t="shared" si="109"/>
        <v>0</v>
      </c>
      <c r="AF67" s="116">
        <f t="shared" si="109"/>
        <v>0</v>
      </c>
      <c r="AG67" s="116">
        <f t="shared" si="109"/>
        <v>0</v>
      </c>
      <c r="AH67" s="116">
        <f t="shared" si="109"/>
        <v>0</v>
      </c>
      <c r="AI67" s="116">
        <f t="shared" si="109"/>
        <v>0</v>
      </c>
      <c r="AJ67" s="116">
        <f t="shared" si="109"/>
        <v>0</v>
      </c>
      <c r="AK67" s="116">
        <f t="shared" si="109"/>
        <v>0</v>
      </c>
      <c r="AL67" s="116">
        <f t="shared" si="109"/>
        <v>0</v>
      </c>
      <c r="AM67" s="116">
        <f t="shared" si="109"/>
        <v>0</v>
      </c>
      <c r="AN67" s="116">
        <f t="shared" si="109"/>
        <v>0</v>
      </c>
      <c r="AO67" s="116">
        <f t="shared" si="109"/>
        <v>0</v>
      </c>
      <c r="AP67" s="116">
        <f t="shared" si="109"/>
        <v>0</v>
      </c>
      <c r="AQ67" s="116">
        <f t="shared" si="109"/>
        <v>0</v>
      </c>
      <c r="AR67" s="116">
        <f t="shared" si="109"/>
        <v>0</v>
      </c>
      <c r="AS67" s="116">
        <f t="shared" si="109"/>
        <v>0</v>
      </c>
      <c r="AT67" s="116">
        <f t="shared" si="109"/>
        <v>0</v>
      </c>
      <c r="AU67" s="116">
        <f t="shared" si="109"/>
        <v>0</v>
      </c>
      <c r="AV67" s="116">
        <f t="shared" si="109"/>
        <v>0</v>
      </c>
      <c r="AW67" s="116">
        <f t="shared" si="109"/>
        <v>0</v>
      </c>
      <c r="AX67" s="116">
        <f t="shared" si="109"/>
        <v>0</v>
      </c>
      <c r="AY67" s="116">
        <f t="shared" si="109"/>
        <v>0</v>
      </c>
      <c r="AZ67" s="116">
        <f>AZ64+AZ65+AZ66</f>
        <v>0</v>
      </c>
    </row>
    <row r="68" spans="1:52" ht="22.5" customHeight="1">
      <c r="A68" s="17" t="s">
        <v>49</v>
      </c>
      <c r="C68" s="116"/>
      <c r="D68" s="121">
        <f>D11</f>
        <v>0</v>
      </c>
      <c r="E68" s="121">
        <f>E11</f>
        <v>0</v>
      </c>
      <c r="F68" s="121">
        <f>F11</f>
        <v>0</v>
      </c>
      <c r="G68" s="121">
        <f>G11</f>
        <v>0</v>
      </c>
      <c r="H68" s="121">
        <f>H11</f>
        <v>0</v>
      </c>
      <c r="I68" s="121">
        <f>I11</f>
        <v>0</v>
      </c>
      <c r="J68" s="121">
        <f>J11</f>
        <v>0</v>
      </c>
      <c r="K68" s="121">
        <f>K11</f>
        <v>0</v>
      </c>
      <c r="L68" s="121">
        <f>L11</f>
        <v>0</v>
      </c>
      <c r="M68" s="121">
        <f>M11</f>
        <v>0</v>
      </c>
      <c r="N68" s="121">
        <f>N11</f>
        <v>0</v>
      </c>
      <c r="O68" s="121">
        <f>O11</f>
        <v>0</v>
      </c>
      <c r="P68" s="121">
        <f>P11</f>
        <v>0</v>
      </c>
      <c r="Q68" s="121">
        <f>Q11</f>
        <v>0</v>
      </c>
      <c r="R68" s="121">
        <f>R11</f>
        <v>0</v>
      </c>
      <c r="S68" s="121">
        <f>S11</f>
        <v>0</v>
      </c>
      <c r="T68" s="121">
        <f>T11</f>
        <v>0</v>
      </c>
      <c r="U68" s="121">
        <f>U11</f>
        <v>0</v>
      </c>
      <c r="V68" s="121">
        <f>V11</f>
        <v>0</v>
      </c>
      <c r="W68" s="121">
        <f>W11</f>
        <v>0</v>
      </c>
      <c r="X68" s="121">
        <f>X11</f>
        <v>0</v>
      </c>
      <c r="Y68" s="121">
        <f>Y11</f>
        <v>0</v>
      </c>
      <c r="Z68" s="121">
        <f>Z11</f>
        <v>0</v>
      </c>
      <c r="AA68" s="121">
        <f>AA11</f>
        <v>0</v>
      </c>
      <c r="AB68" s="121">
        <f>AB11</f>
        <v>0</v>
      </c>
      <c r="AC68" s="121">
        <f>AC11</f>
        <v>0</v>
      </c>
      <c r="AD68" s="121">
        <f>AD11</f>
        <v>0</v>
      </c>
      <c r="AE68" s="121">
        <f>AE11</f>
        <v>0</v>
      </c>
      <c r="AF68" s="121">
        <f>AF11</f>
        <v>0</v>
      </c>
      <c r="AG68" s="121">
        <f>AG11</f>
        <v>0</v>
      </c>
      <c r="AH68" s="121">
        <f>AH11</f>
        <v>0</v>
      </c>
      <c r="AI68" s="121">
        <f>AI11</f>
        <v>0</v>
      </c>
      <c r="AJ68" s="121">
        <f>AJ11</f>
        <v>0</v>
      </c>
      <c r="AK68" s="121">
        <f>AK11</f>
        <v>0</v>
      </c>
      <c r="AL68" s="121">
        <f>AL11</f>
        <v>0</v>
      </c>
      <c r="AM68" s="121">
        <f>AM11</f>
        <v>0</v>
      </c>
      <c r="AN68" s="121">
        <f>AN11</f>
        <v>0</v>
      </c>
      <c r="AO68" s="121">
        <f>AO11</f>
        <v>0</v>
      </c>
      <c r="AP68" s="121">
        <f>AP11</f>
        <v>0</v>
      </c>
      <c r="AQ68" s="121">
        <f>AQ11</f>
        <v>0</v>
      </c>
      <c r="AR68" s="121">
        <f>AR11</f>
        <v>0</v>
      </c>
      <c r="AS68" s="121">
        <f>AS11</f>
        <v>0</v>
      </c>
      <c r="AT68" s="121">
        <f>AT11</f>
        <v>0</v>
      </c>
      <c r="AU68" s="121">
        <f>AU11</f>
        <v>0</v>
      </c>
      <c r="AV68" s="121">
        <f>AV11</f>
        <v>0</v>
      </c>
      <c r="AW68" s="121">
        <f>AW11</f>
        <v>0</v>
      </c>
      <c r="AX68" s="121">
        <f>AX11</f>
        <v>0</v>
      </c>
      <c r="AY68" s="121">
        <f>AY11</f>
        <v>0</v>
      </c>
      <c r="AZ68" s="121">
        <f>AZ11</f>
        <v>0</v>
      </c>
    </row>
    <row r="69" spans="1:52" ht="22.5" customHeight="1">
      <c r="A69" s="17" t="s">
        <v>50</v>
      </c>
      <c r="C69" s="121"/>
      <c r="D69" s="121"/>
      <c r="E69" s="121"/>
      <c r="F69" s="121"/>
      <c r="G69" s="121"/>
      <c r="H69" s="121"/>
      <c r="I69" s="121"/>
      <c r="J69" s="121"/>
      <c r="K69" s="121"/>
      <c r="L69" s="121"/>
      <c r="M69" s="121"/>
      <c r="N69" s="121"/>
      <c r="O69" s="121"/>
      <c r="P69" s="121"/>
      <c r="Q69" s="121"/>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c r="AV69" s="121"/>
      <c r="AW69" s="121"/>
      <c r="AX69" s="121"/>
      <c r="AY69" s="121"/>
      <c r="AZ69" s="121"/>
    </row>
    <row r="70" spans="1:52" ht="22.5" customHeight="1" thickBot="1">
      <c r="A70" s="4" t="s">
        <v>51</v>
      </c>
      <c r="B70" s="58"/>
      <c r="C70" s="122">
        <f>+C63-C67+C69+C68</f>
        <v>0</v>
      </c>
      <c r="D70" s="122">
        <f t="shared" ref="D70:AZ70" si="110">+D63-D67+D69+D68</f>
        <v>0</v>
      </c>
      <c r="E70" s="122">
        <f t="shared" si="110"/>
        <v>0</v>
      </c>
      <c r="F70" s="122">
        <f t="shared" si="110"/>
        <v>0</v>
      </c>
      <c r="G70" s="122">
        <f t="shared" si="110"/>
        <v>0</v>
      </c>
      <c r="H70" s="122">
        <f t="shared" si="110"/>
        <v>0</v>
      </c>
      <c r="I70" s="122">
        <f t="shared" si="110"/>
        <v>0</v>
      </c>
      <c r="J70" s="122">
        <f t="shared" si="110"/>
        <v>0</v>
      </c>
      <c r="K70" s="122">
        <f t="shared" si="110"/>
        <v>0</v>
      </c>
      <c r="L70" s="122">
        <f t="shared" si="110"/>
        <v>0</v>
      </c>
      <c r="M70" s="122">
        <f t="shared" si="110"/>
        <v>0</v>
      </c>
      <c r="N70" s="122">
        <f t="shared" si="110"/>
        <v>0</v>
      </c>
      <c r="O70" s="122">
        <f t="shared" si="110"/>
        <v>0</v>
      </c>
      <c r="P70" s="122">
        <f t="shared" si="110"/>
        <v>0</v>
      </c>
      <c r="Q70" s="122">
        <f t="shared" si="110"/>
        <v>0</v>
      </c>
      <c r="R70" s="122">
        <f t="shared" si="110"/>
        <v>0</v>
      </c>
      <c r="S70" s="122">
        <f t="shared" si="110"/>
        <v>0</v>
      </c>
      <c r="T70" s="122">
        <f t="shared" si="110"/>
        <v>0</v>
      </c>
      <c r="U70" s="122">
        <f t="shared" si="110"/>
        <v>0</v>
      </c>
      <c r="V70" s="122">
        <f t="shared" si="110"/>
        <v>0</v>
      </c>
      <c r="W70" s="122">
        <f t="shared" si="110"/>
        <v>0</v>
      </c>
      <c r="X70" s="122">
        <f t="shared" si="110"/>
        <v>0</v>
      </c>
      <c r="Y70" s="122">
        <f t="shared" si="110"/>
        <v>0</v>
      </c>
      <c r="Z70" s="122">
        <f t="shared" si="110"/>
        <v>0</v>
      </c>
      <c r="AA70" s="122">
        <f t="shared" si="110"/>
        <v>0</v>
      </c>
      <c r="AB70" s="122">
        <f t="shared" si="110"/>
        <v>0</v>
      </c>
      <c r="AC70" s="122">
        <f t="shared" si="110"/>
        <v>0</v>
      </c>
      <c r="AD70" s="122">
        <f t="shared" si="110"/>
        <v>0</v>
      </c>
      <c r="AE70" s="122">
        <f t="shared" si="110"/>
        <v>0</v>
      </c>
      <c r="AF70" s="122">
        <f t="shared" si="110"/>
        <v>0</v>
      </c>
      <c r="AG70" s="122">
        <f t="shared" si="110"/>
        <v>0</v>
      </c>
      <c r="AH70" s="122">
        <f t="shared" si="110"/>
        <v>0</v>
      </c>
      <c r="AI70" s="122">
        <f t="shared" si="110"/>
        <v>0</v>
      </c>
      <c r="AJ70" s="122">
        <f t="shared" si="110"/>
        <v>0</v>
      </c>
      <c r="AK70" s="122">
        <f t="shared" si="110"/>
        <v>0</v>
      </c>
      <c r="AL70" s="122">
        <f t="shared" si="110"/>
        <v>0</v>
      </c>
      <c r="AM70" s="122">
        <f t="shared" si="110"/>
        <v>0</v>
      </c>
      <c r="AN70" s="122">
        <f t="shared" si="110"/>
        <v>0</v>
      </c>
      <c r="AO70" s="122">
        <f t="shared" si="110"/>
        <v>0</v>
      </c>
      <c r="AP70" s="122">
        <f t="shared" si="110"/>
        <v>0</v>
      </c>
      <c r="AQ70" s="122">
        <f t="shared" si="110"/>
        <v>0</v>
      </c>
      <c r="AR70" s="122">
        <f t="shared" si="110"/>
        <v>0</v>
      </c>
      <c r="AS70" s="122">
        <f t="shared" si="110"/>
        <v>0</v>
      </c>
      <c r="AT70" s="122">
        <f t="shared" si="110"/>
        <v>0</v>
      </c>
      <c r="AU70" s="122">
        <f t="shared" si="110"/>
        <v>0</v>
      </c>
      <c r="AV70" s="122">
        <f t="shared" si="110"/>
        <v>0</v>
      </c>
      <c r="AW70" s="122">
        <f t="shared" si="110"/>
        <v>0</v>
      </c>
      <c r="AX70" s="122">
        <f t="shared" si="110"/>
        <v>0</v>
      </c>
      <c r="AY70" s="122">
        <f t="shared" si="110"/>
        <v>0</v>
      </c>
      <c r="AZ70" s="122">
        <f t="shared" si="110"/>
        <v>0</v>
      </c>
    </row>
    <row r="71" spans="1:52" ht="22.5" customHeight="1" thickTop="1">
      <c r="A71" s="17" t="s">
        <v>52</v>
      </c>
      <c r="B71" s="69">
        <f>SUM(C71:E71)</f>
        <v>0</v>
      </c>
      <c r="C71" s="119"/>
      <c r="D71" s="119"/>
      <c r="E71" s="119"/>
      <c r="F71" s="121"/>
      <c r="G71" s="121"/>
      <c r="H71" s="121"/>
      <c r="I71" s="121"/>
      <c r="J71" s="121"/>
      <c r="K71" s="121"/>
      <c r="L71" s="121"/>
      <c r="M71" s="121"/>
      <c r="N71" s="121"/>
      <c r="O71" s="121"/>
      <c r="P71" s="121"/>
      <c r="Q71" s="121"/>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c r="AV71" s="121"/>
      <c r="AW71" s="121"/>
      <c r="AX71" s="121"/>
      <c r="AY71" s="121"/>
      <c r="AZ71" s="121"/>
    </row>
    <row r="72" spans="1:52" ht="22.5" customHeight="1">
      <c r="A72" s="17" t="s">
        <v>53</v>
      </c>
      <c r="B72" s="69">
        <f>SUM(C72:E72)</f>
        <v>0</v>
      </c>
      <c r="C72" s="119"/>
      <c r="D72" s="119"/>
      <c r="E72" s="119"/>
      <c r="F72" s="121"/>
      <c r="G72" s="121"/>
      <c r="H72" s="121"/>
      <c r="I72" s="121"/>
      <c r="J72" s="121"/>
      <c r="K72" s="121"/>
      <c r="L72" s="121"/>
      <c r="M72" s="121"/>
      <c r="N72" s="121"/>
      <c r="O72" s="121"/>
      <c r="P72" s="121"/>
      <c r="Q72" s="121"/>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1"/>
    </row>
    <row r="73" spans="1:52" ht="22.5" customHeight="1">
      <c r="A73" s="17" t="s">
        <v>54</v>
      </c>
      <c r="C73" s="119"/>
      <c r="D73" s="119"/>
      <c r="E73" s="119"/>
      <c r="F73" s="121"/>
      <c r="G73" s="121"/>
      <c r="H73" s="121"/>
      <c r="I73" s="121"/>
      <c r="J73" s="121"/>
      <c r="K73" s="121"/>
      <c r="L73" s="121"/>
      <c r="M73" s="121"/>
      <c r="N73" s="121"/>
      <c r="O73" s="121"/>
      <c r="P73" s="121"/>
      <c r="Q73" s="121"/>
      <c r="R73" s="121"/>
      <c r="S73" s="121"/>
      <c r="T73" s="121"/>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c r="AT73" s="121"/>
      <c r="AU73" s="121"/>
      <c r="AV73" s="121"/>
      <c r="AW73" s="121"/>
      <c r="AX73" s="121"/>
      <c r="AY73" s="121"/>
      <c r="AZ73" s="121"/>
    </row>
    <row r="74" spans="1:52" ht="22.5" customHeight="1">
      <c r="A74" s="17" t="s">
        <v>55</v>
      </c>
      <c r="C74" s="120">
        <f>B48-C48</f>
        <v>0</v>
      </c>
      <c r="D74" s="120">
        <f t="shared" ref="D74:AZ74" si="111">C48-D48</f>
        <v>0</v>
      </c>
      <c r="E74" s="120">
        <f t="shared" si="111"/>
        <v>0</v>
      </c>
      <c r="F74" s="120">
        <f t="shared" si="111"/>
        <v>0</v>
      </c>
      <c r="G74" s="120">
        <f t="shared" si="111"/>
        <v>0</v>
      </c>
      <c r="H74" s="120">
        <f t="shared" si="111"/>
        <v>0</v>
      </c>
      <c r="I74" s="120">
        <f t="shared" si="111"/>
        <v>0</v>
      </c>
      <c r="J74" s="120">
        <f t="shared" si="111"/>
        <v>0</v>
      </c>
      <c r="K74" s="120">
        <f t="shared" si="111"/>
        <v>0</v>
      </c>
      <c r="L74" s="120">
        <f t="shared" si="111"/>
        <v>0</v>
      </c>
      <c r="M74" s="120">
        <f t="shared" si="111"/>
        <v>0</v>
      </c>
      <c r="N74" s="120">
        <f t="shared" si="111"/>
        <v>0</v>
      </c>
      <c r="O74" s="120">
        <f t="shared" si="111"/>
        <v>0</v>
      </c>
      <c r="P74" s="120">
        <f t="shared" si="111"/>
        <v>0</v>
      </c>
      <c r="Q74" s="120">
        <f t="shared" si="111"/>
        <v>0</v>
      </c>
      <c r="R74" s="120">
        <f t="shared" si="111"/>
        <v>0</v>
      </c>
      <c r="S74" s="120">
        <f t="shared" si="111"/>
        <v>0</v>
      </c>
      <c r="T74" s="120">
        <f t="shared" si="111"/>
        <v>0</v>
      </c>
      <c r="U74" s="120">
        <f t="shared" si="111"/>
        <v>0</v>
      </c>
      <c r="V74" s="120">
        <f t="shared" si="111"/>
        <v>0</v>
      </c>
      <c r="W74" s="120">
        <f t="shared" si="111"/>
        <v>0</v>
      </c>
      <c r="X74" s="120">
        <f t="shared" si="111"/>
        <v>0</v>
      </c>
      <c r="Y74" s="120">
        <f t="shared" si="111"/>
        <v>0</v>
      </c>
      <c r="Z74" s="120">
        <f t="shared" si="111"/>
        <v>0</v>
      </c>
      <c r="AA74" s="120">
        <f t="shared" si="111"/>
        <v>0</v>
      </c>
      <c r="AB74" s="120">
        <f t="shared" si="111"/>
        <v>0</v>
      </c>
      <c r="AC74" s="120">
        <f t="shared" si="111"/>
        <v>0</v>
      </c>
      <c r="AD74" s="120">
        <f t="shared" si="111"/>
        <v>0</v>
      </c>
      <c r="AE74" s="120">
        <f t="shared" si="111"/>
        <v>0</v>
      </c>
      <c r="AF74" s="120">
        <f t="shared" si="111"/>
        <v>0</v>
      </c>
      <c r="AG74" s="120">
        <f t="shared" si="111"/>
        <v>0</v>
      </c>
      <c r="AH74" s="120">
        <f t="shared" si="111"/>
        <v>0</v>
      </c>
      <c r="AI74" s="120">
        <f t="shared" si="111"/>
        <v>0</v>
      </c>
      <c r="AJ74" s="120">
        <f t="shared" si="111"/>
        <v>0</v>
      </c>
      <c r="AK74" s="120">
        <f t="shared" si="111"/>
        <v>0</v>
      </c>
      <c r="AL74" s="120">
        <f t="shared" si="111"/>
        <v>0</v>
      </c>
      <c r="AM74" s="120">
        <f t="shared" si="111"/>
        <v>0</v>
      </c>
      <c r="AN74" s="120">
        <f t="shared" si="111"/>
        <v>0</v>
      </c>
      <c r="AO74" s="120">
        <f t="shared" si="111"/>
        <v>0</v>
      </c>
      <c r="AP74" s="120">
        <f t="shared" si="111"/>
        <v>0</v>
      </c>
      <c r="AQ74" s="120">
        <f t="shared" si="111"/>
        <v>0</v>
      </c>
      <c r="AR74" s="120">
        <f t="shared" si="111"/>
        <v>0</v>
      </c>
      <c r="AS74" s="120">
        <f t="shared" si="111"/>
        <v>0</v>
      </c>
      <c r="AT74" s="120">
        <f t="shared" si="111"/>
        <v>0</v>
      </c>
      <c r="AU74" s="120">
        <f t="shared" si="111"/>
        <v>0</v>
      </c>
      <c r="AV74" s="120">
        <f t="shared" si="111"/>
        <v>0</v>
      </c>
      <c r="AW74" s="120">
        <f t="shared" si="111"/>
        <v>0</v>
      </c>
      <c r="AX74" s="120">
        <f t="shared" si="111"/>
        <v>0</v>
      </c>
      <c r="AY74" s="120">
        <f t="shared" si="111"/>
        <v>0</v>
      </c>
      <c r="AZ74" s="120">
        <f t="shared" si="111"/>
        <v>0</v>
      </c>
    </row>
    <row r="75" spans="1:52" ht="22.5" customHeight="1">
      <c r="A75" s="17" t="s">
        <v>56</v>
      </c>
      <c r="C75" s="121">
        <f>-C17-C18</f>
        <v>0</v>
      </c>
      <c r="D75" s="121">
        <f>-D17-D18</f>
        <v>0</v>
      </c>
      <c r="E75" s="121">
        <f>-E17-E18</f>
        <v>0</v>
      </c>
      <c r="F75" s="121">
        <f>-F17-F18</f>
        <v>0</v>
      </c>
      <c r="G75" s="121">
        <f>-G17-G18</f>
        <v>0</v>
      </c>
      <c r="H75" s="121">
        <f>-H17-H18</f>
        <v>0</v>
      </c>
      <c r="I75" s="121">
        <f>-I17-I18</f>
        <v>0</v>
      </c>
      <c r="J75" s="121">
        <f>-J17-J18</f>
        <v>0</v>
      </c>
      <c r="K75" s="121">
        <f>-K17-K18</f>
        <v>0</v>
      </c>
      <c r="L75" s="121">
        <f>-L17-L18</f>
        <v>0</v>
      </c>
      <c r="M75" s="121">
        <f>-M17-M18</f>
        <v>0</v>
      </c>
      <c r="N75" s="121">
        <f>-N17-N18</f>
        <v>0</v>
      </c>
      <c r="O75" s="121">
        <f>-O17-O18</f>
        <v>0</v>
      </c>
      <c r="P75" s="121">
        <f>-P17-P18</f>
        <v>0</v>
      </c>
      <c r="Q75" s="121">
        <f>-Q17-Q18</f>
        <v>0</v>
      </c>
      <c r="R75" s="121">
        <f>-R17-R18</f>
        <v>0</v>
      </c>
      <c r="S75" s="121">
        <f>-S17-S18</f>
        <v>0</v>
      </c>
      <c r="T75" s="121">
        <f>-T17-T18</f>
        <v>0</v>
      </c>
      <c r="U75" s="121">
        <f>-U17-U18</f>
        <v>0</v>
      </c>
      <c r="V75" s="121">
        <f>-V17-V18</f>
        <v>0</v>
      </c>
      <c r="W75" s="121">
        <f>-W17-W18</f>
        <v>0</v>
      </c>
      <c r="X75" s="121">
        <f>-X17-X18</f>
        <v>0</v>
      </c>
      <c r="Y75" s="121">
        <f>-Y17-Y18</f>
        <v>0</v>
      </c>
      <c r="Z75" s="121">
        <f>-Z17-Z18</f>
        <v>0</v>
      </c>
      <c r="AA75" s="121">
        <f>-AA17-AA18</f>
        <v>0</v>
      </c>
      <c r="AB75" s="121">
        <f>-AB17-AB18</f>
        <v>0</v>
      </c>
      <c r="AC75" s="121">
        <f>-AC17-AC18</f>
        <v>0</v>
      </c>
      <c r="AD75" s="121">
        <f>-AD17-AD18</f>
        <v>0</v>
      </c>
      <c r="AE75" s="121">
        <f>-AE17-AE18</f>
        <v>0</v>
      </c>
      <c r="AF75" s="121">
        <f>-AF17-AF18</f>
        <v>0</v>
      </c>
      <c r="AG75" s="121">
        <f>-AG17-AG18</f>
        <v>0</v>
      </c>
      <c r="AH75" s="121">
        <f>-AH17-AH18</f>
        <v>0</v>
      </c>
      <c r="AI75" s="121">
        <f>-AI17-AI18</f>
        <v>0</v>
      </c>
      <c r="AJ75" s="121">
        <f>-AJ17-AJ18</f>
        <v>0</v>
      </c>
      <c r="AK75" s="121">
        <f>-AK17-AK18</f>
        <v>0</v>
      </c>
      <c r="AL75" s="121">
        <f>-AL17-AL18</f>
        <v>0</v>
      </c>
      <c r="AM75" s="121">
        <f>-AM17-AM18</f>
        <v>0</v>
      </c>
      <c r="AN75" s="121">
        <f>-AN17-AN18</f>
        <v>0</v>
      </c>
      <c r="AO75" s="121">
        <f>-AO17-AO18</f>
        <v>0</v>
      </c>
      <c r="AP75" s="121">
        <f>-AP17-AP18</f>
        <v>0</v>
      </c>
      <c r="AQ75" s="121">
        <f>-AQ17-AQ18</f>
        <v>0</v>
      </c>
      <c r="AR75" s="121">
        <f>-AR17-AR18</f>
        <v>0</v>
      </c>
      <c r="AS75" s="121">
        <f>-AS17-AS18</f>
        <v>0</v>
      </c>
      <c r="AT75" s="121">
        <f>-AT17-AT18</f>
        <v>0</v>
      </c>
      <c r="AU75" s="121">
        <f>-AU17-AU18</f>
        <v>0</v>
      </c>
      <c r="AV75" s="121">
        <f>-AV17-AV18</f>
        <v>0</v>
      </c>
      <c r="AW75" s="121">
        <f>-AW17-AW18</f>
        <v>0</v>
      </c>
      <c r="AX75" s="121">
        <f>-AX17-AX18</f>
        <v>0</v>
      </c>
      <c r="AY75" s="121">
        <f>-AY17-AY18</f>
        <v>0</v>
      </c>
      <c r="AZ75" s="121">
        <f>-AZ17-AZ18</f>
        <v>0</v>
      </c>
    </row>
    <row r="76" spans="1:52" ht="22.5" customHeight="1" thickBot="1">
      <c r="A76" s="4" t="s">
        <v>57</v>
      </c>
      <c r="B76" s="58"/>
      <c r="C76" s="122">
        <f>SUM(C70:C75)</f>
        <v>0</v>
      </c>
      <c r="D76" s="122">
        <f t="shared" ref="D76:AZ76" si="112">SUM(D70:D75)</f>
        <v>0</v>
      </c>
      <c r="E76" s="122">
        <f t="shared" si="112"/>
        <v>0</v>
      </c>
      <c r="F76" s="122">
        <f t="shared" si="112"/>
        <v>0</v>
      </c>
      <c r="G76" s="122">
        <f t="shared" si="112"/>
        <v>0</v>
      </c>
      <c r="H76" s="122">
        <f t="shared" si="112"/>
        <v>0</v>
      </c>
      <c r="I76" s="122">
        <f t="shared" si="112"/>
        <v>0</v>
      </c>
      <c r="J76" s="122">
        <f t="shared" si="112"/>
        <v>0</v>
      </c>
      <c r="K76" s="122">
        <f t="shared" si="112"/>
        <v>0</v>
      </c>
      <c r="L76" s="122">
        <f t="shared" si="112"/>
        <v>0</v>
      </c>
      <c r="M76" s="122">
        <f t="shared" si="112"/>
        <v>0</v>
      </c>
      <c r="N76" s="122">
        <f t="shared" si="112"/>
        <v>0</v>
      </c>
      <c r="O76" s="122">
        <f t="shared" si="112"/>
        <v>0</v>
      </c>
      <c r="P76" s="122">
        <f t="shared" si="112"/>
        <v>0</v>
      </c>
      <c r="Q76" s="122">
        <f t="shared" si="112"/>
        <v>0</v>
      </c>
      <c r="R76" s="122">
        <f t="shared" si="112"/>
        <v>0</v>
      </c>
      <c r="S76" s="122">
        <f t="shared" si="112"/>
        <v>0</v>
      </c>
      <c r="T76" s="122">
        <f t="shared" si="112"/>
        <v>0</v>
      </c>
      <c r="U76" s="122">
        <f t="shared" si="112"/>
        <v>0</v>
      </c>
      <c r="V76" s="122">
        <f t="shared" si="112"/>
        <v>0</v>
      </c>
      <c r="W76" s="122">
        <f t="shared" si="112"/>
        <v>0</v>
      </c>
      <c r="X76" s="122">
        <f t="shared" si="112"/>
        <v>0</v>
      </c>
      <c r="Y76" s="122">
        <f t="shared" si="112"/>
        <v>0</v>
      </c>
      <c r="Z76" s="122">
        <f t="shared" si="112"/>
        <v>0</v>
      </c>
      <c r="AA76" s="122">
        <f t="shared" si="112"/>
        <v>0</v>
      </c>
      <c r="AB76" s="122">
        <f t="shared" si="112"/>
        <v>0</v>
      </c>
      <c r="AC76" s="122">
        <f t="shared" si="112"/>
        <v>0</v>
      </c>
      <c r="AD76" s="122">
        <f t="shared" si="112"/>
        <v>0</v>
      </c>
      <c r="AE76" s="122">
        <f t="shared" si="112"/>
        <v>0</v>
      </c>
      <c r="AF76" s="122">
        <f t="shared" si="112"/>
        <v>0</v>
      </c>
      <c r="AG76" s="122">
        <f t="shared" si="112"/>
        <v>0</v>
      </c>
      <c r="AH76" s="122">
        <f t="shared" si="112"/>
        <v>0</v>
      </c>
      <c r="AI76" s="122">
        <f t="shared" si="112"/>
        <v>0</v>
      </c>
      <c r="AJ76" s="122">
        <f t="shared" si="112"/>
        <v>0</v>
      </c>
      <c r="AK76" s="122">
        <f t="shared" si="112"/>
        <v>0</v>
      </c>
      <c r="AL76" s="122">
        <f t="shared" si="112"/>
        <v>0</v>
      </c>
      <c r="AM76" s="122">
        <f t="shared" si="112"/>
        <v>0</v>
      </c>
      <c r="AN76" s="122">
        <f t="shared" si="112"/>
        <v>0</v>
      </c>
      <c r="AO76" s="122">
        <f t="shared" si="112"/>
        <v>0</v>
      </c>
      <c r="AP76" s="122">
        <f t="shared" si="112"/>
        <v>0</v>
      </c>
      <c r="AQ76" s="122">
        <f t="shared" si="112"/>
        <v>0</v>
      </c>
      <c r="AR76" s="122">
        <f t="shared" si="112"/>
        <v>0</v>
      </c>
      <c r="AS76" s="122">
        <f t="shared" si="112"/>
        <v>0</v>
      </c>
      <c r="AT76" s="122">
        <f t="shared" si="112"/>
        <v>0</v>
      </c>
      <c r="AU76" s="122">
        <f t="shared" si="112"/>
        <v>0</v>
      </c>
      <c r="AV76" s="122">
        <f t="shared" si="112"/>
        <v>0</v>
      </c>
      <c r="AW76" s="122">
        <f t="shared" si="112"/>
        <v>0</v>
      </c>
      <c r="AX76" s="122">
        <f t="shared" si="112"/>
        <v>0</v>
      </c>
      <c r="AY76" s="122">
        <f t="shared" si="112"/>
        <v>0</v>
      </c>
      <c r="AZ76" s="122">
        <f t="shared" si="112"/>
        <v>0</v>
      </c>
    </row>
    <row r="77" spans="1:52" s="18" customFormat="1" ht="22.5" customHeight="1" thickTop="1">
      <c r="A77" s="17" t="s">
        <v>58</v>
      </c>
      <c r="B77" s="59"/>
      <c r="C77" s="120">
        <f t="shared" ref="C77:D77" si="113">C108</f>
        <v>0</v>
      </c>
      <c r="D77" s="120">
        <f t="shared" si="113"/>
        <v>0</v>
      </c>
      <c r="E77" s="120">
        <f>E108</f>
        <v>0</v>
      </c>
      <c r="F77" s="120">
        <f t="shared" ref="F77:N77" si="114">F108</f>
        <v>0</v>
      </c>
      <c r="G77" s="120">
        <f t="shared" si="114"/>
        <v>0</v>
      </c>
      <c r="H77" s="120">
        <f t="shared" si="114"/>
        <v>0</v>
      </c>
      <c r="I77" s="120">
        <f t="shared" si="114"/>
        <v>0</v>
      </c>
      <c r="J77" s="120">
        <f t="shared" si="114"/>
        <v>0</v>
      </c>
      <c r="K77" s="120">
        <f t="shared" si="114"/>
        <v>0</v>
      </c>
      <c r="L77" s="120">
        <f t="shared" si="114"/>
        <v>0</v>
      </c>
      <c r="M77" s="120">
        <f t="shared" si="114"/>
        <v>0</v>
      </c>
      <c r="N77" s="120">
        <f t="shared" si="114"/>
        <v>0</v>
      </c>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120"/>
      <c r="AL77" s="120"/>
      <c r="AM77" s="120"/>
      <c r="AN77" s="120"/>
      <c r="AO77" s="120"/>
      <c r="AP77" s="120"/>
      <c r="AQ77" s="120"/>
      <c r="AR77" s="120"/>
      <c r="AS77" s="120"/>
      <c r="AT77" s="120"/>
      <c r="AU77" s="120"/>
      <c r="AV77" s="120"/>
      <c r="AW77" s="120"/>
      <c r="AX77" s="120"/>
      <c r="AY77" s="120"/>
      <c r="AZ77" s="120"/>
    </row>
    <row r="78" spans="1:52" s="18" customFormat="1" ht="22.5" customHeight="1">
      <c r="A78" s="17" t="s">
        <v>59</v>
      </c>
      <c r="B78" s="59"/>
      <c r="C78" s="120">
        <f t="shared" ref="C78:D78" si="115">C107</f>
        <v>0</v>
      </c>
      <c r="D78" s="120">
        <f t="shared" si="115"/>
        <v>0</v>
      </c>
      <c r="E78" s="120">
        <f>E107</f>
        <v>0</v>
      </c>
      <c r="F78" s="120">
        <f t="shared" ref="F78:N78" si="116">F107</f>
        <v>0</v>
      </c>
      <c r="G78" s="120">
        <f t="shared" si="116"/>
        <v>0</v>
      </c>
      <c r="H78" s="120">
        <f t="shared" si="116"/>
        <v>0</v>
      </c>
      <c r="I78" s="120">
        <f t="shared" si="116"/>
        <v>0</v>
      </c>
      <c r="J78" s="120">
        <f t="shared" si="116"/>
        <v>0</v>
      </c>
      <c r="K78" s="120">
        <f t="shared" si="116"/>
        <v>0</v>
      </c>
      <c r="L78" s="120">
        <f t="shared" si="116"/>
        <v>0</v>
      </c>
      <c r="M78" s="120">
        <f t="shared" si="116"/>
        <v>0</v>
      </c>
      <c r="N78" s="120">
        <f t="shared" si="116"/>
        <v>0</v>
      </c>
      <c r="O78" s="120"/>
      <c r="P78" s="120"/>
      <c r="Q78" s="120"/>
      <c r="R78" s="120"/>
      <c r="S78" s="120"/>
      <c r="T78" s="120"/>
      <c r="U78" s="120"/>
      <c r="V78" s="120"/>
      <c r="W78" s="120"/>
      <c r="X78" s="120"/>
      <c r="Y78" s="120"/>
      <c r="Z78" s="120"/>
      <c r="AA78" s="120"/>
      <c r="AB78" s="120"/>
      <c r="AC78" s="120"/>
      <c r="AD78" s="120"/>
      <c r="AE78" s="120"/>
      <c r="AF78" s="120"/>
      <c r="AG78" s="120"/>
      <c r="AH78" s="120"/>
      <c r="AI78" s="120"/>
      <c r="AJ78" s="120"/>
      <c r="AK78" s="120"/>
      <c r="AL78" s="120"/>
      <c r="AM78" s="120"/>
      <c r="AN78" s="120"/>
      <c r="AO78" s="120"/>
      <c r="AP78" s="120"/>
      <c r="AQ78" s="120"/>
      <c r="AR78" s="120"/>
      <c r="AS78" s="120"/>
      <c r="AT78" s="120"/>
      <c r="AU78" s="120"/>
      <c r="AV78" s="120"/>
      <c r="AW78" s="120"/>
      <c r="AX78" s="120"/>
      <c r="AY78" s="120"/>
      <c r="AZ78" s="120"/>
    </row>
    <row r="79" spans="1:52" ht="22.5" customHeight="1" thickBot="1">
      <c r="A79" s="4" t="s">
        <v>60</v>
      </c>
      <c r="B79" s="58"/>
      <c r="C79" s="122">
        <f t="shared" ref="C79:D79" si="117">+C76-C77-C78</f>
        <v>0</v>
      </c>
      <c r="D79" s="122">
        <f t="shared" si="117"/>
        <v>0</v>
      </c>
      <c r="E79" s="122">
        <f>+E76-E77-E78</f>
        <v>0</v>
      </c>
      <c r="F79" s="122">
        <f t="shared" ref="F79:K79" si="118">+F76-F77-F78</f>
        <v>0</v>
      </c>
      <c r="G79" s="122">
        <f t="shared" si="118"/>
        <v>0</v>
      </c>
      <c r="H79" s="122">
        <f t="shared" si="118"/>
        <v>0</v>
      </c>
      <c r="I79" s="122">
        <f t="shared" si="118"/>
        <v>0</v>
      </c>
      <c r="J79" s="122">
        <f t="shared" si="118"/>
        <v>0</v>
      </c>
      <c r="K79" s="122">
        <f t="shared" si="118"/>
        <v>0</v>
      </c>
      <c r="L79" s="122">
        <f t="shared" ref="L79" si="119">+L76-L77-L78</f>
        <v>0</v>
      </c>
      <c r="M79" s="122">
        <f t="shared" ref="M79" si="120">+M76-M77-M78</f>
        <v>0</v>
      </c>
      <c r="N79" s="122">
        <f t="shared" ref="N79" si="121">+N76-N77-N78</f>
        <v>0</v>
      </c>
      <c r="O79" s="122">
        <f t="shared" ref="O79" si="122">+O76-O77-O78</f>
        <v>0</v>
      </c>
      <c r="P79" s="122">
        <f t="shared" ref="P79" si="123">+P76-P77-P78</f>
        <v>0</v>
      </c>
      <c r="Q79" s="122">
        <f t="shared" ref="Q79" si="124">+Q76-Q77-Q78</f>
        <v>0</v>
      </c>
      <c r="R79" s="122">
        <f t="shared" ref="R79" si="125">+R76-R77-R78</f>
        <v>0</v>
      </c>
      <c r="S79" s="122">
        <f t="shared" ref="S79" si="126">+S76-S77-S78</f>
        <v>0</v>
      </c>
      <c r="T79" s="122">
        <f t="shared" ref="T79" si="127">+T76-T77-T78</f>
        <v>0</v>
      </c>
      <c r="U79" s="122">
        <f t="shared" ref="U79" si="128">+U76-U77-U78</f>
        <v>0</v>
      </c>
      <c r="V79" s="122">
        <f t="shared" ref="V79" si="129">+V76-V77-V78</f>
        <v>0</v>
      </c>
      <c r="W79" s="122">
        <f t="shared" ref="W79" si="130">+W76-W77-W78</f>
        <v>0</v>
      </c>
      <c r="X79" s="122">
        <f t="shared" ref="X79" si="131">+X76-X77-X78</f>
        <v>0</v>
      </c>
      <c r="Y79" s="122">
        <f t="shared" ref="Y79" si="132">+Y76-Y77-Y78</f>
        <v>0</v>
      </c>
      <c r="Z79" s="122">
        <f t="shared" ref="Z79" si="133">+Z76-Z77-Z78</f>
        <v>0</v>
      </c>
      <c r="AA79" s="122">
        <f t="shared" ref="AA79" si="134">+AA76-AA77-AA78</f>
        <v>0</v>
      </c>
      <c r="AB79" s="122">
        <f t="shared" ref="AB79" si="135">+AB76-AB77-AB78</f>
        <v>0</v>
      </c>
      <c r="AC79" s="122">
        <f t="shared" ref="AC79" si="136">+AC76-AC77-AC78</f>
        <v>0</v>
      </c>
      <c r="AD79" s="122">
        <f t="shared" ref="AD79" si="137">+AD76-AD77-AD78</f>
        <v>0</v>
      </c>
      <c r="AE79" s="122">
        <f t="shared" ref="AE79" si="138">+AE76-AE77-AE78</f>
        <v>0</v>
      </c>
      <c r="AF79" s="122">
        <f t="shared" ref="AF79" si="139">+AF76-AF77-AF78</f>
        <v>0</v>
      </c>
      <c r="AG79" s="122">
        <f t="shared" ref="AG79:AZ79" si="140">+AG76-AG77-AG78</f>
        <v>0</v>
      </c>
      <c r="AH79" s="122">
        <f t="shared" si="140"/>
        <v>0</v>
      </c>
      <c r="AI79" s="122">
        <f t="shared" si="140"/>
        <v>0</v>
      </c>
      <c r="AJ79" s="122">
        <f t="shared" si="140"/>
        <v>0</v>
      </c>
      <c r="AK79" s="122">
        <f t="shared" si="140"/>
        <v>0</v>
      </c>
      <c r="AL79" s="122">
        <f t="shared" si="140"/>
        <v>0</v>
      </c>
      <c r="AM79" s="122">
        <f t="shared" si="140"/>
        <v>0</v>
      </c>
      <c r="AN79" s="122">
        <f t="shared" si="140"/>
        <v>0</v>
      </c>
      <c r="AO79" s="122">
        <f t="shared" si="140"/>
        <v>0</v>
      </c>
      <c r="AP79" s="122">
        <f t="shared" si="140"/>
        <v>0</v>
      </c>
      <c r="AQ79" s="122">
        <f t="shared" si="140"/>
        <v>0</v>
      </c>
      <c r="AR79" s="122">
        <f t="shared" si="140"/>
        <v>0</v>
      </c>
      <c r="AS79" s="122">
        <f t="shared" si="140"/>
        <v>0</v>
      </c>
      <c r="AT79" s="122">
        <f t="shared" si="140"/>
        <v>0</v>
      </c>
      <c r="AU79" s="122">
        <f t="shared" si="140"/>
        <v>0</v>
      </c>
      <c r="AV79" s="122">
        <f t="shared" si="140"/>
        <v>0</v>
      </c>
      <c r="AW79" s="122">
        <f t="shared" si="140"/>
        <v>0</v>
      </c>
      <c r="AX79" s="122">
        <f t="shared" si="140"/>
        <v>0</v>
      </c>
      <c r="AY79" s="122">
        <f t="shared" si="140"/>
        <v>0</v>
      </c>
      <c r="AZ79" s="122">
        <f t="shared" si="140"/>
        <v>0</v>
      </c>
    </row>
    <row r="80" spans="1:52" ht="22.5" customHeight="1" thickTop="1" thickBot="1">
      <c r="A80" s="5" t="s">
        <v>61</v>
      </c>
      <c r="B80" s="58"/>
      <c r="C80" s="122">
        <f>+C79</f>
        <v>0</v>
      </c>
      <c r="D80" s="122">
        <f t="shared" ref="D80:AG80" si="141">+C80+D79</f>
        <v>0</v>
      </c>
      <c r="E80" s="122">
        <f t="shared" si="141"/>
        <v>0</v>
      </c>
      <c r="F80" s="122">
        <f t="shared" si="141"/>
        <v>0</v>
      </c>
      <c r="G80" s="122">
        <f t="shared" si="141"/>
        <v>0</v>
      </c>
      <c r="H80" s="122">
        <f t="shared" si="141"/>
        <v>0</v>
      </c>
      <c r="I80" s="122">
        <f t="shared" si="141"/>
        <v>0</v>
      </c>
      <c r="J80" s="122">
        <f t="shared" si="141"/>
        <v>0</v>
      </c>
      <c r="K80" s="122">
        <f t="shared" si="141"/>
        <v>0</v>
      </c>
      <c r="L80" s="122">
        <f t="shared" si="141"/>
        <v>0</v>
      </c>
      <c r="M80" s="122">
        <f t="shared" si="141"/>
        <v>0</v>
      </c>
      <c r="N80" s="122">
        <f t="shared" si="141"/>
        <v>0</v>
      </c>
      <c r="O80" s="122">
        <f t="shared" si="141"/>
        <v>0</v>
      </c>
      <c r="P80" s="122">
        <f t="shared" si="141"/>
        <v>0</v>
      </c>
      <c r="Q80" s="122">
        <f t="shared" si="141"/>
        <v>0</v>
      </c>
      <c r="R80" s="122">
        <f t="shared" si="141"/>
        <v>0</v>
      </c>
      <c r="S80" s="122">
        <f t="shared" si="141"/>
        <v>0</v>
      </c>
      <c r="T80" s="122">
        <f t="shared" si="141"/>
        <v>0</v>
      </c>
      <c r="U80" s="122">
        <f t="shared" si="141"/>
        <v>0</v>
      </c>
      <c r="V80" s="122">
        <f t="shared" si="141"/>
        <v>0</v>
      </c>
      <c r="W80" s="122">
        <f t="shared" si="141"/>
        <v>0</v>
      </c>
      <c r="X80" s="122">
        <f t="shared" si="141"/>
        <v>0</v>
      </c>
      <c r="Y80" s="122">
        <f t="shared" si="141"/>
        <v>0</v>
      </c>
      <c r="Z80" s="122">
        <f t="shared" si="141"/>
        <v>0</v>
      </c>
      <c r="AA80" s="122">
        <f t="shared" si="141"/>
        <v>0</v>
      </c>
      <c r="AB80" s="122">
        <f t="shared" si="141"/>
        <v>0</v>
      </c>
      <c r="AC80" s="122">
        <f t="shared" si="141"/>
        <v>0</v>
      </c>
      <c r="AD80" s="122">
        <f t="shared" si="141"/>
        <v>0</v>
      </c>
      <c r="AE80" s="122">
        <f t="shared" si="141"/>
        <v>0</v>
      </c>
      <c r="AF80" s="122">
        <f t="shared" si="141"/>
        <v>0</v>
      </c>
      <c r="AG80" s="122">
        <f t="shared" si="141"/>
        <v>0</v>
      </c>
      <c r="AH80" s="122">
        <f t="shared" ref="AH80" si="142">+AG80+AH79</f>
        <v>0</v>
      </c>
      <c r="AI80" s="122">
        <f t="shared" ref="AI80" si="143">+AH80+AI79</f>
        <v>0</v>
      </c>
      <c r="AJ80" s="122">
        <f t="shared" ref="AJ80" si="144">+AI80+AJ79</f>
        <v>0</v>
      </c>
      <c r="AK80" s="122">
        <f t="shared" ref="AK80" si="145">+AJ80+AK79</f>
        <v>0</v>
      </c>
      <c r="AL80" s="122">
        <f t="shared" ref="AL80" si="146">+AK80+AL79</f>
        <v>0</v>
      </c>
      <c r="AM80" s="122">
        <f t="shared" ref="AM80" si="147">+AL80+AM79</f>
        <v>0</v>
      </c>
      <c r="AN80" s="122">
        <f t="shared" ref="AN80" si="148">+AM80+AN79</f>
        <v>0</v>
      </c>
      <c r="AO80" s="122">
        <f t="shared" ref="AO80" si="149">+AN80+AO79</f>
        <v>0</v>
      </c>
      <c r="AP80" s="122">
        <f t="shared" ref="AP80" si="150">+AO80+AP79</f>
        <v>0</v>
      </c>
      <c r="AQ80" s="122">
        <f t="shared" ref="AQ80" si="151">+AP80+AQ79</f>
        <v>0</v>
      </c>
      <c r="AR80" s="122">
        <f t="shared" ref="AR80" si="152">+AQ80+AR79</f>
        <v>0</v>
      </c>
      <c r="AS80" s="122">
        <f t="shared" ref="AS80" si="153">+AR80+AS79</f>
        <v>0</v>
      </c>
      <c r="AT80" s="122">
        <f t="shared" ref="AT80" si="154">+AS80+AT79</f>
        <v>0</v>
      </c>
      <c r="AU80" s="122">
        <f t="shared" ref="AU80" si="155">+AT80+AU79</f>
        <v>0</v>
      </c>
      <c r="AV80" s="122">
        <f t="shared" ref="AV80" si="156">+AU80+AV79</f>
        <v>0</v>
      </c>
      <c r="AW80" s="122">
        <f t="shared" ref="AW80" si="157">+AV80+AW79</f>
        <v>0</v>
      </c>
      <c r="AX80" s="122">
        <f t="shared" ref="AX80" si="158">+AW80+AX79</f>
        <v>0</v>
      </c>
      <c r="AY80" s="122">
        <f t="shared" ref="AY80" si="159">+AX80+AY79</f>
        <v>0</v>
      </c>
      <c r="AZ80" s="122">
        <f t="shared" ref="AZ80" si="160">+AY80+AZ79</f>
        <v>0</v>
      </c>
    </row>
    <row r="81" spans="1:52" ht="22.5" customHeight="1" thickTop="1">
      <c r="A81" s="1"/>
      <c r="B81" s="2"/>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row>
    <row r="82" spans="1:52" ht="22.5" customHeight="1">
      <c r="A82" s="1"/>
      <c r="B82" s="2"/>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row>
    <row r="83" spans="1:52" ht="35.25" customHeight="1" thickBot="1">
      <c r="A83" s="26" t="s">
        <v>62</v>
      </c>
      <c r="B83" s="62" t="s">
        <v>4</v>
      </c>
      <c r="C83" s="74">
        <f>C62</f>
        <v>1</v>
      </c>
      <c r="D83" s="74">
        <v>2</v>
      </c>
      <c r="E83" s="74">
        <f>E62</f>
        <v>3</v>
      </c>
      <c r="F83" s="74">
        <f>F62</f>
        <v>4</v>
      </c>
      <c r="G83" s="74">
        <f>G62</f>
        <v>5</v>
      </c>
      <c r="H83" s="74">
        <f>H62</f>
        <v>6</v>
      </c>
      <c r="I83" s="74">
        <f>I62</f>
        <v>7</v>
      </c>
      <c r="J83" s="74">
        <f>J62</f>
        <v>8</v>
      </c>
      <c r="K83" s="74">
        <f>K62</f>
        <v>9</v>
      </c>
      <c r="L83" s="74">
        <f>L62</f>
        <v>10</v>
      </c>
      <c r="M83" s="74">
        <f>M62</f>
        <v>11</v>
      </c>
      <c r="N83" s="74">
        <f>N62</f>
        <v>12</v>
      </c>
      <c r="O83" s="74">
        <f>O62</f>
        <v>13</v>
      </c>
      <c r="P83" s="74">
        <f>P62</f>
        <v>14</v>
      </c>
      <c r="Q83" s="74">
        <f>Q62</f>
        <v>15</v>
      </c>
      <c r="R83" s="74">
        <f>R62</f>
        <v>16</v>
      </c>
      <c r="S83" s="74">
        <f>S62</f>
        <v>17</v>
      </c>
      <c r="T83" s="74">
        <f>T62</f>
        <v>18</v>
      </c>
      <c r="U83" s="74">
        <f>U62</f>
        <v>19</v>
      </c>
      <c r="V83" s="74">
        <f>V62</f>
        <v>20</v>
      </c>
      <c r="W83" s="74">
        <f>W62</f>
        <v>21</v>
      </c>
      <c r="X83" s="74">
        <f>X62</f>
        <v>22</v>
      </c>
      <c r="Y83" s="74">
        <f>Y62</f>
        <v>23</v>
      </c>
      <c r="Z83" s="74">
        <f>Z62</f>
        <v>24</v>
      </c>
      <c r="AA83" s="74">
        <f>AA62</f>
        <v>25</v>
      </c>
      <c r="AB83" s="74">
        <f>AB62</f>
        <v>26</v>
      </c>
      <c r="AC83" s="74">
        <f>AC62</f>
        <v>27</v>
      </c>
      <c r="AD83" s="74">
        <f>AD62</f>
        <v>28</v>
      </c>
      <c r="AE83" s="74">
        <f>AE62</f>
        <v>29</v>
      </c>
      <c r="AF83" s="74">
        <f>AF62</f>
        <v>30</v>
      </c>
      <c r="AG83" s="74">
        <f>AG62</f>
        <v>31</v>
      </c>
      <c r="AH83" s="74">
        <f>AH62</f>
        <v>32</v>
      </c>
      <c r="AI83" s="74">
        <f>AI62</f>
        <v>33</v>
      </c>
      <c r="AJ83" s="74">
        <f>AJ62</f>
        <v>34</v>
      </c>
      <c r="AK83" s="74">
        <f>AK62</f>
        <v>35</v>
      </c>
      <c r="AL83" s="74">
        <f>AL62</f>
        <v>36</v>
      </c>
      <c r="AM83" s="74">
        <f>AM62</f>
        <v>37</v>
      </c>
      <c r="AN83" s="74">
        <f>AN62</f>
        <v>38</v>
      </c>
      <c r="AO83" s="74">
        <f>AO62</f>
        <v>39</v>
      </c>
      <c r="AP83" s="74">
        <f>AP62</f>
        <v>40</v>
      </c>
      <c r="AQ83" s="74">
        <f>AQ62</f>
        <v>41</v>
      </c>
      <c r="AR83" s="74">
        <f>AR62</f>
        <v>42</v>
      </c>
      <c r="AS83" s="74">
        <f>AS62</f>
        <v>43</v>
      </c>
      <c r="AT83" s="74">
        <f>AT62</f>
        <v>44</v>
      </c>
      <c r="AU83" s="74">
        <f>AU62</f>
        <v>45</v>
      </c>
      <c r="AV83" s="74">
        <f>AV62</f>
        <v>46</v>
      </c>
      <c r="AW83" s="74">
        <f>AW62</f>
        <v>47</v>
      </c>
      <c r="AX83" s="74">
        <f>AX62</f>
        <v>48</v>
      </c>
      <c r="AY83" s="74">
        <f>AY62</f>
        <v>49</v>
      </c>
      <c r="AZ83" s="74">
        <f>AZ62</f>
        <v>50</v>
      </c>
    </row>
    <row r="84" spans="1:52" ht="18" customHeight="1">
      <c r="C84" s="73"/>
      <c r="D84" s="73"/>
      <c r="E84" s="73"/>
      <c r="F84" s="73"/>
      <c r="G84" s="73"/>
      <c r="H84" s="73"/>
      <c r="I84" s="73"/>
      <c r="J84" s="73"/>
      <c r="K84" s="73"/>
      <c r="L84" s="73"/>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3"/>
      <c r="AS84" s="73"/>
      <c r="AT84" s="73"/>
      <c r="AU84" s="73"/>
      <c r="AV84" s="73"/>
      <c r="AW84" s="73"/>
      <c r="AX84" s="73"/>
      <c r="AY84" s="73"/>
      <c r="AZ84" s="73"/>
    </row>
    <row r="85" spans="1:52" ht="27.75" customHeight="1">
      <c r="A85" s="1" t="s">
        <v>63</v>
      </c>
      <c r="C85" s="73">
        <f>-C71+C80</f>
        <v>0</v>
      </c>
      <c r="D85" s="73">
        <f>-D71+D80</f>
        <v>0</v>
      </c>
      <c r="E85" s="73">
        <f t="shared" ref="E85:AG85" si="161">+E79</f>
        <v>0</v>
      </c>
      <c r="F85" s="73">
        <f t="shared" si="161"/>
        <v>0</v>
      </c>
      <c r="G85" s="73">
        <f t="shared" si="161"/>
        <v>0</v>
      </c>
      <c r="H85" s="73">
        <f t="shared" si="161"/>
        <v>0</v>
      </c>
      <c r="I85" s="73">
        <f t="shared" si="161"/>
        <v>0</v>
      </c>
      <c r="J85" s="73">
        <f t="shared" si="161"/>
        <v>0</v>
      </c>
      <c r="K85" s="73">
        <f t="shared" si="161"/>
        <v>0</v>
      </c>
      <c r="L85" s="73">
        <f t="shared" si="161"/>
        <v>0</v>
      </c>
      <c r="M85" s="73">
        <f t="shared" si="161"/>
        <v>0</v>
      </c>
      <c r="N85" s="73">
        <f t="shared" si="161"/>
        <v>0</v>
      </c>
      <c r="O85" s="73">
        <f t="shared" si="161"/>
        <v>0</v>
      </c>
      <c r="P85" s="73">
        <f t="shared" si="161"/>
        <v>0</v>
      </c>
      <c r="Q85" s="73">
        <f t="shared" si="161"/>
        <v>0</v>
      </c>
      <c r="R85" s="73">
        <f t="shared" si="161"/>
        <v>0</v>
      </c>
      <c r="S85" s="73">
        <f t="shared" si="161"/>
        <v>0</v>
      </c>
      <c r="T85" s="73">
        <f t="shared" si="161"/>
        <v>0</v>
      </c>
      <c r="U85" s="73">
        <f t="shared" si="161"/>
        <v>0</v>
      </c>
      <c r="V85" s="73">
        <f t="shared" si="161"/>
        <v>0</v>
      </c>
      <c r="W85" s="73">
        <f t="shared" si="161"/>
        <v>0</v>
      </c>
      <c r="X85" s="73">
        <f t="shared" si="161"/>
        <v>0</v>
      </c>
      <c r="Y85" s="73">
        <f t="shared" si="161"/>
        <v>0</v>
      </c>
      <c r="Z85" s="73">
        <f t="shared" si="161"/>
        <v>0</v>
      </c>
      <c r="AA85" s="73">
        <f t="shared" si="161"/>
        <v>0</v>
      </c>
      <c r="AB85" s="73">
        <f t="shared" si="161"/>
        <v>0</v>
      </c>
      <c r="AC85" s="73">
        <f t="shared" si="161"/>
        <v>0</v>
      </c>
      <c r="AD85" s="73">
        <f t="shared" si="161"/>
        <v>0</v>
      </c>
      <c r="AE85" s="73">
        <f t="shared" si="161"/>
        <v>0</v>
      </c>
      <c r="AF85" s="73">
        <f t="shared" si="161"/>
        <v>0</v>
      </c>
      <c r="AG85" s="73">
        <f t="shared" si="161"/>
        <v>0</v>
      </c>
      <c r="AH85" s="73">
        <f t="shared" ref="AH85:AZ85" si="162">+AH79</f>
        <v>0</v>
      </c>
      <c r="AI85" s="73">
        <f t="shared" si="162"/>
        <v>0</v>
      </c>
      <c r="AJ85" s="73">
        <f t="shared" si="162"/>
        <v>0</v>
      </c>
      <c r="AK85" s="73">
        <f t="shared" si="162"/>
        <v>0</v>
      </c>
      <c r="AL85" s="73">
        <f t="shared" si="162"/>
        <v>0</v>
      </c>
      <c r="AM85" s="73">
        <f t="shared" si="162"/>
        <v>0</v>
      </c>
      <c r="AN85" s="73">
        <f t="shared" si="162"/>
        <v>0</v>
      </c>
      <c r="AO85" s="73">
        <f t="shared" si="162"/>
        <v>0</v>
      </c>
      <c r="AP85" s="73">
        <f t="shared" si="162"/>
        <v>0</v>
      </c>
      <c r="AQ85" s="73">
        <f t="shared" si="162"/>
        <v>0</v>
      </c>
      <c r="AR85" s="73">
        <f t="shared" si="162"/>
        <v>0</v>
      </c>
      <c r="AS85" s="73">
        <f t="shared" si="162"/>
        <v>0</v>
      </c>
      <c r="AT85" s="73">
        <f t="shared" si="162"/>
        <v>0</v>
      </c>
      <c r="AU85" s="73">
        <f t="shared" si="162"/>
        <v>0</v>
      </c>
      <c r="AV85" s="73">
        <f t="shared" si="162"/>
        <v>0</v>
      </c>
      <c r="AW85" s="73">
        <f t="shared" si="162"/>
        <v>0</v>
      </c>
      <c r="AX85" s="73">
        <f t="shared" si="162"/>
        <v>0</v>
      </c>
      <c r="AY85" s="73">
        <f t="shared" si="162"/>
        <v>0</v>
      </c>
      <c r="AZ85" s="73">
        <f t="shared" si="162"/>
        <v>0</v>
      </c>
    </row>
    <row r="87" spans="1:52" ht="18" customHeight="1" thickBot="1">
      <c r="A87" s="9" t="s">
        <v>64</v>
      </c>
      <c r="B87" s="19"/>
      <c r="C87" s="109"/>
      <c r="D87" s="109"/>
      <c r="E87" s="109">
        <f>IF(E77+E78=0,0,+E70/(E77+E78))</f>
        <v>0</v>
      </c>
      <c r="F87" s="109">
        <f>IF(F77+F78=0,0,+F70/(F77+F78))</f>
        <v>0</v>
      </c>
      <c r="G87" s="109">
        <f>IF(G77+G78=0,0,+G70/(G77+G78))</f>
        <v>0</v>
      </c>
      <c r="H87" s="109">
        <f>IF(H77+H78=0,0,+H70/(H77+H78))</f>
        <v>0</v>
      </c>
      <c r="I87" s="109">
        <f>IF(I77+I78=0,0,+I70/(I77+I78))</f>
        <v>0</v>
      </c>
      <c r="J87" s="109">
        <f>IF(J77+J78=0,0,+J70/(J77+J78))</f>
        <v>0</v>
      </c>
      <c r="K87" s="109">
        <f>IF(K77+K78=0,0,+K70/(K77+K78))</f>
        <v>0</v>
      </c>
      <c r="L87" s="109">
        <f>IF(L77+L78=0,0,+L70/(L77+L78))</f>
        <v>0</v>
      </c>
      <c r="M87" s="109">
        <f>IF(M77+M78=0,0,+M70/(M77+M78))</f>
        <v>0</v>
      </c>
      <c r="N87" s="109">
        <f>IF(N77+N78=0,0,+N70/(N77+N78))</f>
        <v>0</v>
      </c>
      <c r="O87" s="109">
        <f>IF(O77+O78=0,0,+O70/(O77+O78))</f>
        <v>0</v>
      </c>
      <c r="P87" s="109">
        <f>IF(P77+P78=0,0,+P70/(P77+P78))</f>
        <v>0</v>
      </c>
      <c r="Q87" s="109">
        <f>IF(Q77+Q78=0,0,+Q70/(Q77+Q78))</f>
        <v>0</v>
      </c>
      <c r="R87" s="109">
        <f>IF(R77+R78=0,0,+R70/(R77+R78))</f>
        <v>0</v>
      </c>
      <c r="S87" s="109">
        <f>IF(S77+S78=0,0,+S70/(S77+S78))</f>
        <v>0</v>
      </c>
      <c r="T87" s="109">
        <f>IF(T77+T78=0,0,+T70/(T77+T78))</f>
        <v>0</v>
      </c>
      <c r="U87" s="109">
        <f>IF(U77+U78=0,0,+U70/(U77+U78))</f>
        <v>0</v>
      </c>
      <c r="V87" s="109">
        <f>IF(V77+V78=0,0,+V70/(V77+V78))</f>
        <v>0</v>
      </c>
      <c r="W87" s="109">
        <f>IF(W77+W78=0,0,+W70/(W77+W78))</f>
        <v>0</v>
      </c>
      <c r="X87" s="109">
        <f>IF(X77+X78=0,0,+X70/(X77+X78))</f>
        <v>0</v>
      </c>
      <c r="Y87" s="109">
        <f>IF(Y77+Y78=0,0,+Y70/(Y77+Y78))</f>
        <v>0</v>
      </c>
      <c r="Z87" s="109">
        <f>IF(Z77+Z78=0,0,+Z70/(Z77+Z78))</f>
        <v>0</v>
      </c>
      <c r="AA87" s="109">
        <f>IF(AA77+AA78=0,0,+AA70/(AA77+AA78))</f>
        <v>0</v>
      </c>
      <c r="AB87" s="109">
        <f>IF(AB77+AB78=0,0,+AB70/(AB77+AB78))</f>
        <v>0</v>
      </c>
      <c r="AC87" s="109">
        <f>IF(AC77+AC78=0,0,+AC70/(AC77+AC78))</f>
        <v>0</v>
      </c>
      <c r="AD87" s="109">
        <f>IF(AD77+AD78=0,0,+AD70/(AD77+AD78))</f>
        <v>0</v>
      </c>
      <c r="AE87" s="109">
        <f>IF(AE77+AE78=0,0,+AE70/(AE77+AE78))</f>
        <v>0</v>
      </c>
      <c r="AF87" s="109">
        <f>IF(AF77+AF78=0,0,+AF70/(AF77+AF78))</f>
        <v>0</v>
      </c>
      <c r="AG87" s="109">
        <f>IF(AG77+AG78=0,0,+AG70/(AG77+AG78))</f>
        <v>0</v>
      </c>
      <c r="AH87" s="109">
        <f>IF(AH77+AH78=0,0,+AH70/(AH77+AH78))</f>
        <v>0</v>
      </c>
      <c r="AI87" s="109">
        <f>IF(AI77+AI78=0,0,+AI70/(AI77+AI78))</f>
        <v>0</v>
      </c>
      <c r="AJ87" s="109">
        <f>IF(AJ77+AJ78=0,0,+AJ70/(AJ77+AJ78))</f>
        <v>0</v>
      </c>
      <c r="AK87" s="109">
        <f>IF(AK77+AK78=0,0,+AK70/(AK77+AK78))</f>
        <v>0</v>
      </c>
      <c r="AL87" s="109">
        <f>IF(AL77+AL78=0,0,+AL70/(AL77+AL78))</f>
        <v>0</v>
      </c>
      <c r="AM87" s="109">
        <f>IF(AM77+AM78=0,0,+AM70/(AM77+AM78))</f>
        <v>0</v>
      </c>
      <c r="AN87" s="109">
        <f>IF(AN77+AN78=0,0,+AN70/(AN77+AN78))</f>
        <v>0</v>
      </c>
      <c r="AO87" s="109">
        <f>IF(AO77+AO78=0,0,+AO70/(AO77+AO78))</f>
        <v>0</v>
      </c>
      <c r="AP87" s="109">
        <f>IF(AP77+AP78=0,0,+AP70/(AP77+AP78))</f>
        <v>0</v>
      </c>
      <c r="AQ87" s="109">
        <f>IF(AQ77+AQ78=0,0,+AQ70/(AQ77+AQ78))</f>
        <v>0</v>
      </c>
      <c r="AR87" s="109">
        <f>IF(AR77+AR78=0,0,+AR70/(AR77+AR78))</f>
        <v>0</v>
      </c>
      <c r="AS87" s="109">
        <f>IF(AS77+AS78=0,0,+AS70/(AS77+AS78))</f>
        <v>0</v>
      </c>
      <c r="AT87" s="109">
        <f>IF(AT77+AT78=0,0,+AT70/(AT77+AT78))</f>
        <v>0</v>
      </c>
      <c r="AU87" s="109">
        <f>IF(AU77+AU78=0,0,+AU70/(AU77+AU78))</f>
        <v>0</v>
      </c>
      <c r="AV87" s="109">
        <f>IF(AV77+AV78=0,0,+AV70/(AV77+AV78))</f>
        <v>0</v>
      </c>
      <c r="AW87" s="109">
        <f>IF(AW77+AW78=0,0,+AW70/(AW77+AW78))</f>
        <v>0</v>
      </c>
      <c r="AX87" s="109">
        <f>IF(AX77+AX78=0,0,+AX70/(AX77+AX78))</f>
        <v>0</v>
      </c>
      <c r="AY87" s="109">
        <f>IF(AY77+AY78=0,0,+AY70/(AY77+AY78))</f>
        <v>0</v>
      </c>
      <c r="AZ87" s="109">
        <f>IF(AZ77+AZ78=0,0,+AZ70/(AZ77+AZ78))</f>
        <v>0</v>
      </c>
    </row>
    <row r="88" spans="1:52" ht="18" customHeight="1">
      <c r="B88" s="2"/>
      <c r="C88" s="110"/>
      <c r="D88" s="110"/>
      <c r="E88" s="110"/>
      <c r="F88" s="75"/>
      <c r="G88" s="75"/>
      <c r="H88" s="75"/>
      <c r="I88" s="75"/>
      <c r="J88" s="75"/>
      <c r="K88" s="110"/>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75"/>
      <c r="AL88" s="75"/>
      <c r="AM88" s="75"/>
      <c r="AN88" s="75"/>
      <c r="AO88" s="75"/>
      <c r="AP88" s="75"/>
      <c r="AQ88" s="75"/>
      <c r="AR88" s="75"/>
      <c r="AS88" s="75"/>
      <c r="AT88" s="75"/>
      <c r="AU88" s="75"/>
      <c r="AV88" s="75"/>
      <c r="AW88" s="75"/>
      <c r="AX88" s="75"/>
      <c r="AY88" s="75"/>
      <c r="AZ88" s="75"/>
    </row>
    <row r="89" spans="1:52" ht="18" customHeight="1" thickBot="1">
      <c r="A89" s="9" t="s">
        <v>65</v>
      </c>
      <c r="B89" s="19"/>
      <c r="C89" s="111">
        <f>IF((C106)=0,0,+NPV($B$108,C76:$N$76)/(C106))</f>
        <v>0</v>
      </c>
      <c r="D89" s="111">
        <f>IF((D106)=0,0,+NPV($B$108,D76:$N$76)/(D106))</f>
        <v>0</v>
      </c>
      <c r="E89" s="111">
        <f>IF((E106)=0,0,+NPV($B$108,E76:$N$76)/(E106))</f>
        <v>0</v>
      </c>
      <c r="F89" s="111">
        <f>IF((F106)=0,0,+NPV($B$108,F76:$N$76)/(F106))</f>
        <v>0</v>
      </c>
      <c r="G89" s="111">
        <f>IF((G106)=0,0,+NPV($B$108,G76:$N$76)/(G106))</f>
        <v>0</v>
      </c>
      <c r="H89" s="111">
        <f>IF((H106)=0,0,+NPV($B$108,H76:$N$76)/(H106))</f>
        <v>0</v>
      </c>
      <c r="I89" s="111">
        <f>IF((I106)=0,0,+NPV($B$108,I76:$N$76)/(I106))</f>
        <v>0</v>
      </c>
      <c r="J89" s="111">
        <f>IF((J106)=0,0,+NPV($B$108,J76:$N$76)/(J106))</f>
        <v>0</v>
      </c>
      <c r="K89" s="111">
        <f>IF((K106)=0,0,+NPV($B$108,K76:$N$76)/(K106))</f>
        <v>0</v>
      </c>
      <c r="L89" s="111">
        <f>IF((L106)=0,0,+NPV($B$108,L76:$N$76)/(L106))</f>
        <v>0</v>
      </c>
      <c r="M89" s="111">
        <f>IF((M106)=0,0,+NPV($B$108,M76:$N$76)/(M106))</f>
        <v>0</v>
      </c>
      <c r="N89" s="111">
        <v>0</v>
      </c>
      <c r="O89" s="111">
        <f>IF((O106)=0,0,+NPV($B$108,$N76:O$76)/(-O106))</f>
        <v>0</v>
      </c>
      <c r="P89" s="111">
        <f>IF((P106)=0,0,+NPV($B$108,$N76:P$76)/(-P106))</f>
        <v>0</v>
      </c>
      <c r="Q89" s="111">
        <f>IF((Q106)=0,0,+NPV($B$108,$N76:Q$76)/(-Q106))</f>
        <v>0</v>
      </c>
      <c r="R89" s="111">
        <f>IF((R106)=0,0,+NPV($B$108,$N76:R$76)/(-R106))</f>
        <v>0</v>
      </c>
      <c r="S89" s="111">
        <f>IF((S106)=0,0,+NPV($B$108,$N76:S$76)/(-S106))</f>
        <v>0</v>
      </c>
      <c r="T89" s="111">
        <f>IF((T106)=0,0,+NPV($B$108,$N76:T$76)/(-T106))</f>
        <v>0</v>
      </c>
      <c r="U89" s="111">
        <f>IF((U106)=0,0,+NPV($B$108,$N76:U$76)/(-U106))</f>
        <v>0</v>
      </c>
      <c r="V89" s="111">
        <f>IF((V106)=0,0,+NPV($B$108,$N76:V$76)/(-V106))</f>
        <v>0</v>
      </c>
      <c r="W89" s="111">
        <f>IF((W106)=0,0,+NPV($B$108,$N76:W$76)/(-W106))</f>
        <v>0</v>
      </c>
      <c r="X89" s="111">
        <f>IF((X106)=0,0,+NPV($B$108,$N76:X$76)/(-X106))</f>
        <v>0</v>
      </c>
      <c r="Y89" s="111">
        <f>IF((Y106)=0,0,+NPV($B$108,$N76:Y$76)/(-Y106))</f>
        <v>0</v>
      </c>
      <c r="Z89" s="111">
        <f>IF((Z106)=0,0,+NPV($B$108,$N76:Z$76)/(-Z106))</f>
        <v>0</v>
      </c>
      <c r="AA89" s="111">
        <f>IF((AA106)=0,0,+NPV($B$108,$N76:AA$76)/(-AA106))</f>
        <v>0</v>
      </c>
      <c r="AB89" s="111">
        <f>IF((AB106)=0,0,+NPV($B$108,$N76:AB$76)/(-AB106))</f>
        <v>0</v>
      </c>
      <c r="AC89" s="111">
        <f>IF((AC106)=0,0,+NPV($B$108,$N76:AC$76)/(-AC106))</f>
        <v>0</v>
      </c>
      <c r="AD89" s="111">
        <f>IF((AD106)=0,0,+NPV($B$108,$N76:AD$76)/(-AD106))</f>
        <v>0</v>
      </c>
      <c r="AE89" s="111">
        <f>IF((AE106)=0,0,+NPV($B$108,$N76:AE$76)/(-AE106))</f>
        <v>0</v>
      </c>
      <c r="AF89" s="111">
        <f>IF((AF106)=0,0,+NPV($B$108,$N76:AF$76)/(-AF106))</f>
        <v>0</v>
      </c>
      <c r="AG89" s="111">
        <f>IF((AG106)=0,0,+NPV($B$108,$N76:AG$76)/(-AG106))</f>
        <v>0</v>
      </c>
      <c r="AH89" s="111">
        <f>IF((AH106)=0,0,+NPV($B$108,$N76:AH$76)/(-AH106))</f>
        <v>0</v>
      </c>
      <c r="AI89" s="111">
        <f>IF((AI106)=0,0,+NPV($B$108,$N76:AI$76)/(-AI106))</f>
        <v>0</v>
      </c>
      <c r="AJ89" s="111">
        <f>IF((AJ106)=0,0,+NPV($B$108,$N76:AJ$76)/(-AJ106))</f>
        <v>0</v>
      </c>
      <c r="AK89" s="111">
        <f>IF((AK106)=0,0,+NPV($B$108,$N76:AK$76)/(-AK106))</f>
        <v>0</v>
      </c>
      <c r="AL89" s="111">
        <f>IF((AL106)=0,0,+NPV($B$108,$N76:AL$76)/(-AL106))</f>
        <v>0</v>
      </c>
      <c r="AM89" s="111">
        <f>IF((AM106)=0,0,+NPV($B$108,$N76:AM$76)/(-AM106))</f>
        <v>0</v>
      </c>
      <c r="AN89" s="111">
        <f>IF((AN106)=0,0,+NPV($B$108,$N76:AN$76)/(-AN106))</f>
        <v>0</v>
      </c>
      <c r="AO89" s="111">
        <f>IF((AO106)=0,0,+NPV($B$108,$N76:AO$76)/(-AO106))</f>
        <v>0</v>
      </c>
      <c r="AP89" s="111">
        <f>IF((AP106)=0,0,+NPV($B$108,$N76:AP$76)/(-AP106))</f>
        <v>0</v>
      </c>
      <c r="AQ89" s="111">
        <f>IF((AQ106)=0,0,+NPV($B$108,$N76:AQ$76)/(-AQ106))</f>
        <v>0</v>
      </c>
      <c r="AR89" s="111">
        <f>IF((AR106)=0,0,+NPV($B$108,$N76:AR$76)/(-AR106))</f>
        <v>0</v>
      </c>
      <c r="AS89" s="111">
        <f>IF((AS106)=0,0,+NPV($B$108,$N76:AS$76)/(-AS106))</f>
        <v>0</v>
      </c>
      <c r="AT89" s="111">
        <f>IF((AT106)=0,0,+NPV($B$108,$N76:AT$76)/(-AT106))</f>
        <v>0</v>
      </c>
      <c r="AU89" s="111">
        <f>IF((AU106)=0,0,+NPV($B$108,$N76:AU$76)/(-AU106))</f>
        <v>0</v>
      </c>
      <c r="AV89" s="111">
        <f>IF((AV106)=0,0,+NPV($B$108,$N76:AV$76)/(-AV106))</f>
        <v>0</v>
      </c>
      <c r="AW89" s="111">
        <f>IF((AW106)=0,0,+NPV($B$108,$N76:AW$76)/(-AW106))</f>
        <v>0</v>
      </c>
      <c r="AX89" s="111">
        <f>IF((AX106)=0,0,+NPV($B$108,$N76:AX$76)/(-AX106))</f>
        <v>0</v>
      </c>
      <c r="AY89" s="111">
        <f>IF((AY106)=0,0,+NPV($B$108,$N76:AY$76)/(-AY106))</f>
        <v>0</v>
      </c>
      <c r="AZ89" s="111">
        <f>IF((AZ106)=0,0,+NPV($B$108,$N76:AZ$76)/(-AZ106))</f>
        <v>0</v>
      </c>
    </row>
    <row r="90" spans="1:52" ht="18" customHeight="1">
      <c r="B90" s="2"/>
      <c r="C90" s="110"/>
      <c r="D90" s="110"/>
      <c r="E90" s="110"/>
      <c r="F90" s="75"/>
      <c r="G90" s="75"/>
      <c r="H90" s="75"/>
      <c r="I90" s="75"/>
      <c r="J90" s="75"/>
      <c r="K90" s="110"/>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75"/>
      <c r="AL90" s="75"/>
      <c r="AM90" s="75"/>
      <c r="AN90" s="75"/>
      <c r="AO90" s="75"/>
      <c r="AP90" s="75"/>
      <c r="AQ90" s="75"/>
      <c r="AR90" s="75"/>
      <c r="AS90" s="75"/>
      <c r="AT90" s="75"/>
      <c r="AU90" s="75"/>
      <c r="AV90" s="75"/>
      <c r="AW90" s="75"/>
      <c r="AX90" s="75"/>
      <c r="AY90" s="75"/>
      <c r="AZ90" s="75"/>
    </row>
    <row r="91" spans="1:52" ht="18" customHeight="1" thickBot="1">
      <c r="A91" s="9" t="s">
        <v>66</v>
      </c>
      <c r="B91" s="19"/>
      <c r="C91" s="112" t="e">
        <f>+IRR((C70:AZ70),0)</f>
        <v>#NUM!</v>
      </c>
      <c r="D91" s="112"/>
      <c r="E91" s="82"/>
      <c r="F91" s="113"/>
      <c r="G91" s="113"/>
      <c r="H91" s="113"/>
      <c r="I91" s="113"/>
      <c r="J91" s="113"/>
      <c r="K91" s="82"/>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3"/>
      <c r="AT91" s="113"/>
      <c r="AU91" s="113"/>
      <c r="AV91" s="113"/>
      <c r="AW91" s="113"/>
      <c r="AX91" s="113"/>
      <c r="AY91" s="113"/>
      <c r="AZ91" s="113"/>
    </row>
    <row r="92" spans="1:52" ht="18" customHeight="1">
      <c r="B92" s="2"/>
      <c r="C92" s="110"/>
      <c r="D92" s="110"/>
      <c r="E92" s="110"/>
      <c r="F92" s="75"/>
      <c r="G92" s="75"/>
      <c r="H92" s="75"/>
      <c r="I92" s="75"/>
      <c r="J92" s="75"/>
      <c r="K92" s="110"/>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row>
    <row r="93" spans="1:52" ht="18" customHeight="1" thickBot="1">
      <c r="A93" s="9" t="s">
        <v>67</v>
      </c>
      <c r="B93" s="19"/>
      <c r="C93" s="82" t="e">
        <f>+NPV(B94,C70:AZ70)</f>
        <v>#DIV/0!</v>
      </c>
      <c r="D93" s="82"/>
      <c r="E93" s="82"/>
      <c r="F93" s="113"/>
      <c r="G93" s="113"/>
      <c r="H93" s="113"/>
      <c r="I93" s="113"/>
      <c r="J93" s="113"/>
      <c r="K93" s="82"/>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13"/>
      <c r="AL93" s="113"/>
      <c r="AM93" s="113"/>
      <c r="AN93" s="113"/>
      <c r="AO93" s="113"/>
      <c r="AP93" s="113"/>
      <c r="AQ93" s="113"/>
      <c r="AR93" s="113"/>
      <c r="AS93" s="113"/>
      <c r="AT93" s="113"/>
      <c r="AU93" s="113"/>
      <c r="AV93" s="113"/>
      <c r="AW93" s="113"/>
      <c r="AX93" s="113"/>
      <c r="AY93" s="113"/>
      <c r="AZ93" s="113"/>
    </row>
    <row r="94" spans="1:52" ht="18" customHeight="1">
      <c r="A94" s="20" t="s">
        <v>68</v>
      </c>
      <c r="B94" s="61" t="e">
        <f>B111</f>
        <v>#DIV/0!</v>
      </c>
      <c r="C94" s="110"/>
      <c r="D94" s="110"/>
      <c r="E94" s="110"/>
      <c r="F94" s="75"/>
      <c r="G94" s="75"/>
      <c r="H94" s="75"/>
      <c r="I94" s="75"/>
      <c r="J94" s="75"/>
      <c r="K94" s="110"/>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5"/>
      <c r="AQ94" s="75"/>
      <c r="AR94" s="75"/>
      <c r="AS94" s="75"/>
      <c r="AT94" s="75"/>
      <c r="AU94" s="75"/>
      <c r="AV94" s="75"/>
      <c r="AW94" s="75"/>
      <c r="AX94" s="75"/>
      <c r="AY94" s="75"/>
      <c r="AZ94" s="75"/>
    </row>
    <row r="95" spans="1:52" ht="18" customHeight="1">
      <c r="B95" s="2"/>
      <c r="C95" s="110"/>
      <c r="D95" s="110"/>
      <c r="E95" s="110"/>
      <c r="F95" s="75"/>
      <c r="G95" s="75"/>
      <c r="H95" s="75"/>
      <c r="I95" s="75"/>
      <c r="J95" s="75"/>
      <c r="K95" s="110"/>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5"/>
      <c r="AQ95" s="75"/>
      <c r="AR95" s="75"/>
      <c r="AS95" s="75"/>
      <c r="AT95" s="75"/>
      <c r="AU95" s="75"/>
      <c r="AV95" s="75"/>
      <c r="AW95" s="75"/>
      <c r="AX95" s="75"/>
      <c r="AY95" s="75"/>
      <c r="AZ95" s="75"/>
    </row>
    <row r="96" spans="1:52" ht="18" customHeight="1" thickBot="1">
      <c r="A96" s="9" t="s">
        <v>69</v>
      </c>
      <c r="B96" s="19"/>
      <c r="C96" s="112" t="e">
        <f>+IRR(C85:AZ85)</f>
        <v>#NUM!</v>
      </c>
      <c r="D96" s="112"/>
      <c r="E96" s="82"/>
      <c r="F96" s="113"/>
      <c r="G96" s="113"/>
      <c r="H96" s="113"/>
      <c r="I96" s="113"/>
      <c r="J96" s="113"/>
      <c r="K96" s="82"/>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c r="AS96" s="113"/>
      <c r="AT96" s="113"/>
      <c r="AU96" s="113"/>
      <c r="AV96" s="113"/>
      <c r="AW96" s="113"/>
      <c r="AX96" s="113"/>
      <c r="AY96" s="113"/>
      <c r="AZ96" s="113"/>
    </row>
    <row r="97" spans="1:52" ht="18" customHeight="1">
      <c r="B97" s="2"/>
      <c r="C97" s="110"/>
      <c r="D97" s="110"/>
      <c r="E97" s="110"/>
      <c r="F97" s="75"/>
      <c r="G97" s="75"/>
      <c r="H97" s="75"/>
      <c r="I97" s="75"/>
      <c r="J97" s="75"/>
      <c r="K97" s="110"/>
      <c r="L97" s="75"/>
      <c r="M97" s="75"/>
      <c r="N97" s="75"/>
      <c r="O97" s="75"/>
      <c r="P97" s="75"/>
      <c r="Q97" s="75"/>
      <c r="R97" s="75"/>
      <c r="S97" s="75"/>
      <c r="T97" s="75"/>
      <c r="U97" s="75"/>
      <c r="V97" s="75"/>
      <c r="W97" s="75"/>
      <c r="X97" s="75"/>
      <c r="Y97" s="75"/>
      <c r="Z97" s="75"/>
      <c r="AA97" s="75"/>
      <c r="AB97" s="75"/>
      <c r="AC97" s="75"/>
      <c r="AD97" s="75"/>
      <c r="AE97" s="75"/>
      <c r="AF97" s="75"/>
      <c r="AG97" s="75"/>
      <c r="AH97" s="75"/>
      <c r="AI97" s="75"/>
      <c r="AJ97" s="75"/>
      <c r="AK97" s="75"/>
      <c r="AL97" s="75"/>
      <c r="AM97" s="75"/>
      <c r="AN97" s="75"/>
      <c r="AO97" s="75"/>
      <c r="AP97" s="75"/>
      <c r="AQ97" s="75"/>
      <c r="AR97" s="75"/>
      <c r="AS97" s="75"/>
      <c r="AT97" s="75"/>
      <c r="AU97" s="75"/>
      <c r="AV97" s="75"/>
      <c r="AW97" s="75"/>
      <c r="AX97" s="75"/>
      <c r="AY97" s="75"/>
      <c r="AZ97" s="75"/>
    </row>
    <row r="98" spans="1:52" ht="18" customHeight="1" thickBot="1">
      <c r="A98" s="9" t="s">
        <v>70</v>
      </c>
      <c r="B98" s="19"/>
      <c r="C98" s="82" t="e">
        <f>+NPV(B99,C85:AZ85)</f>
        <v>#DIV/0!</v>
      </c>
      <c r="D98" s="82"/>
      <c r="E98" s="82"/>
      <c r="F98" s="113"/>
      <c r="G98" s="113"/>
      <c r="H98" s="113"/>
      <c r="I98" s="113"/>
      <c r="J98" s="113"/>
      <c r="K98" s="82"/>
      <c r="L98" s="113"/>
      <c r="M98" s="113"/>
      <c r="N98" s="113"/>
      <c r="O98" s="113"/>
      <c r="P98" s="113"/>
      <c r="Q98" s="113"/>
      <c r="R98" s="113"/>
      <c r="S98" s="113"/>
      <c r="T98" s="113"/>
      <c r="U98" s="113"/>
      <c r="V98" s="113"/>
      <c r="W98" s="113"/>
      <c r="X98" s="113"/>
      <c r="Y98" s="113"/>
      <c r="Z98" s="113"/>
      <c r="AA98" s="113"/>
      <c r="AB98" s="113"/>
      <c r="AC98" s="113"/>
      <c r="AD98" s="113"/>
      <c r="AE98" s="113"/>
      <c r="AF98" s="113"/>
      <c r="AG98" s="113"/>
      <c r="AH98" s="113"/>
      <c r="AI98" s="113"/>
      <c r="AJ98" s="113"/>
      <c r="AK98" s="113"/>
      <c r="AL98" s="113"/>
      <c r="AM98" s="113"/>
      <c r="AN98" s="113"/>
      <c r="AO98" s="113"/>
      <c r="AP98" s="113"/>
      <c r="AQ98" s="113"/>
      <c r="AR98" s="113"/>
      <c r="AS98" s="113"/>
      <c r="AT98" s="113"/>
      <c r="AU98" s="113"/>
      <c r="AV98" s="113"/>
      <c r="AW98" s="113"/>
      <c r="AX98" s="113"/>
      <c r="AY98" s="113"/>
      <c r="AZ98" s="113"/>
    </row>
    <row r="99" spans="1:52" ht="18" customHeight="1">
      <c r="A99" s="20" t="s">
        <v>68</v>
      </c>
      <c r="B99" s="61" t="e">
        <f>B114</f>
        <v>#DIV/0!</v>
      </c>
      <c r="C99" s="110"/>
      <c r="D99" s="110"/>
      <c r="E99" s="110"/>
      <c r="F99" s="75"/>
      <c r="G99" s="75"/>
      <c r="H99" s="75"/>
      <c r="I99" s="75"/>
      <c r="J99" s="75"/>
      <c r="K99" s="110"/>
      <c r="L99" s="75"/>
      <c r="M99" s="75"/>
      <c r="N99" s="75"/>
      <c r="O99" s="75"/>
      <c r="P99" s="75"/>
      <c r="Q99" s="75"/>
      <c r="R99" s="75"/>
      <c r="S99" s="75"/>
      <c r="T99" s="75"/>
      <c r="U99" s="75"/>
      <c r="V99" s="75"/>
      <c r="W99" s="75"/>
      <c r="X99" s="75"/>
      <c r="Y99" s="75"/>
      <c r="Z99" s="75"/>
      <c r="AA99" s="75"/>
      <c r="AB99" s="75"/>
      <c r="AC99" s="75"/>
      <c r="AD99" s="75"/>
      <c r="AE99" s="75"/>
      <c r="AF99" s="75"/>
      <c r="AG99" s="75"/>
    </row>
    <row r="100" spans="1:52" ht="18" customHeight="1">
      <c r="A100" s="20"/>
      <c r="B100" s="60"/>
      <c r="C100" s="110"/>
      <c r="D100" s="110"/>
      <c r="E100" s="110"/>
      <c r="F100" s="75"/>
      <c r="G100" s="75"/>
      <c r="H100" s="75"/>
      <c r="I100" s="75"/>
      <c r="J100" s="75"/>
      <c r="K100" s="110"/>
      <c r="L100" s="75"/>
      <c r="M100" s="75"/>
      <c r="N100" s="75"/>
      <c r="O100" s="75"/>
      <c r="P100" s="75"/>
      <c r="Q100" s="75"/>
      <c r="R100" s="75"/>
      <c r="S100" s="75"/>
      <c r="T100" s="75"/>
      <c r="U100" s="75"/>
      <c r="V100" s="75"/>
      <c r="W100" s="75"/>
      <c r="X100" s="75"/>
      <c r="Y100" s="75"/>
      <c r="Z100" s="75"/>
      <c r="AA100" s="75"/>
      <c r="AB100" s="75"/>
      <c r="AC100" s="75"/>
      <c r="AD100" s="75"/>
      <c r="AE100" s="75"/>
      <c r="AF100" s="75"/>
      <c r="AG100" s="75"/>
    </row>
    <row r="101" spans="1:52" ht="18" customHeight="1">
      <c r="A101" s="20"/>
      <c r="B101" s="60"/>
      <c r="C101" s="110"/>
      <c r="D101" s="110"/>
      <c r="E101" s="110"/>
      <c r="F101" s="75"/>
      <c r="G101" s="75"/>
      <c r="H101" s="75"/>
      <c r="I101" s="75"/>
      <c r="J101" s="75"/>
      <c r="K101" s="110"/>
      <c r="L101" s="75"/>
      <c r="M101" s="75"/>
      <c r="N101" s="75"/>
      <c r="O101" s="75"/>
      <c r="P101" s="75"/>
      <c r="Q101" s="75"/>
      <c r="R101" s="75"/>
      <c r="S101" s="75"/>
      <c r="T101" s="75"/>
      <c r="U101" s="75"/>
      <c r="V101" s="75"/>
      <c r="W101" s="75"/>
      <c r="X101" s="75"/>
      <c r="Y101" s="75"/>
      <c r="Z101" s="75"/>
      <c r="AA101" s="75"/>
      <c r="AB101" s="75"/>
      <c r="AC101" s="75"/>
      <c r="AD101" s="75"/>
      <c r="AE101" s="75"/>
      <c r="AF101" s="75"/>
      <c r="AG101" s="75"/>
    </row>
    <row r="102" spans="1:52" ht="18" customHeight="1">
      <c r="A102" s="20"/>
      <c r="B102" s="60"/>
      <c r="C102" s="110"/>
      <c r="D102" s="110"/>
      <c r="E102" s="110"/>
      <c r="F102" s="75"/>
      <c r="G102" s="75"/>
      <c r="H102" s="75"/>
      <c r="I102" s="75"/>
      <c r="J102" s="75"/>
      <c r="K102" s="110"/>
      <c r="L102" s="75"/>
      <c r="M102" s="75"/>
      <c r="N102" s="75"/>
      <c r="O102" s="75"/>
      <c r="P102" s="75"/>
      <c r="Q102" s="75"/>
      <c r="R102" s="75"/>
      <c r="S102" s="75"/>
      <c r="T102" s="75"/>
      <c r="U102" s="75"/>
      <c r="V102" s="75"/>
      <c r="W102" s="75"/>
      <c r="X102" s="75"/>
      <c r="Y102" s="75"/>
      <c r="Z102" s="75"/>
      <c r="AA102" s="75"/>
      <c r="AB102" s="75"/>
      <c r="AC102" s="75"/>
      <c r="AD102" s="75"/>
      <c r="AE102" s="75"/>
      <c r="AF102" s="75"/>
      <c r="AG102" s="75"/>
    </row>
    <row r="104" spans="1:52" ht="36.75" customHeight="1" thickBot="1">
      <c r="A104" s="26" t="s">
        <v>71</v>
      </c>
      <c r="B104" s="55" t="s">
        <v>4</v>
      </c>
      <c r="C104" s="74">
        <v>1</v>
      </c>
      <c r="D104" s="74">
        <v>2</v>
      </c>
      <c r="E104" s="74">
        <v>3</v>
      </c>
      <c r="F104" s="74">
        <v>4</v>
      </c>
      <c r="G104" s="74">
        <v>5</v>
      </c>
      <c r="H104" s="74">
        <v>6</v>
      </c>
      <c r="I104" s="74">
        <v>7</v>
      </c>
      <c r="J104" s="74">
        <v>8</v>
      </c>
      <c r="K104" s="74">
        <v>9</v>
      </c>
      <c r="L104" s="74">
        <v>10</v>
      </c>
      <c r="M104" s="74">
        <v>11</v>
      </c>
      <c r="N104" s="74">
        <v>12</v>
      </c>
      <c r="O104" s="74">
        <v>13</v>
      </c>
      <c r="P104" s="74">
        <v>14</v>
      </c>
      <c r="Q104" s="74">
        <v>15</v>
      </c>
      <c r="R104" s="74">
        <v>16</v>
      </c>
      <c r="S104" s="74">
        <v>17</v>
      </c>
      <c r="T104" s="74">
        <v>18</v>
      </c>
      <c r="U104" s="74">
        <v>19</v>
      </c>
      <c r="V104" s="74">
        <v>20</v>
      </c>
      <c r="W104" s="74">
        <v>21</v>
      </c>
      <c r="X104" s="74">
        <v>22</v>
      </c>
      <c r="Y104" s="74">
        <v>23</v>
      </c>
      <c r="Z104" s="74">
        <v>24</v>
      </c>
      <c r="AA104" s="74">
        <v>25</v>
      </c>
      <c r="AB104" s="74">
        <v>26</v>
      </c>
      <c r="AC104" s="74">
        <v>27</v>
      </c>
      <c r="AD104" s="74">
        <v>28</v>
      </c>
      <c r="AE104" s="74">
        <v>29</v>
      </c>
      <c r="AF104" s="74">
        <v>30</v>
      </c>
      <c r="AG104" s="74">
        <v>31</v>
      </c>
      <c r="AH104" s="74">
        <v>32</v>
      </c>
      <c r="AI104" s="74">
        <v>33</v>
      </c>
      <c r="AJ104" s="74">
        <v>34</v>
      </c>
      <c r="AK104" s="74">
        <v>35</v>
      </c>
      <c r="AL104" s="74">
        <v>36</v>
      </c>
      <c r="AM104" s="74">
        <v>37</v>
      </c>
      <c r="AN104" s="74">
        <v>38</v>
      </c>
      <c r="AO104" s="74">
        <v>39</v>
      </c>
      <c r="AP104" s="74">
        <v>40</v>
      </c>
      <c r="AQ104" s="74">
        <v>41</v>
      </c>
      <c r="AR104" s="74">
        <v>42</v>
      </c>
      <c r="AS104" s="74">
        <v>43</v>
      </c>
      <c r="AT104" s="74">
        <v>44</v>
      </c>
      <c r="AU104" s="74">
        <v>45</v>
      </c>
      <c r="AV104" s="74">
        <v>46</v>
      </c>
      <c r="AW104" s="74">
        <v>47</v>
      </c>
      <c r="AX104" s="74">
        <v>48</v>
      </c>
      <c r="AY104" s="74">
        <v>49</v>
      </c>
      <c r="AZ104" s="74">
        <v>50</v>
      </c>
    </row>
    <row r="105" spans="1:52" ht="24" customHeight="1">
      <c r="A105" s="21" t="s">
        <v>72</v>
      </c>
      <c r="B105" s="123">
        <f>C72+D72+E72</f>
        <v>0</v>
      </c>
      <c r="C105" s="70"/>
      <c r="D105" s="114">
        <f>IF(D104-$B$107=1,0,IF(B107&gt;0,PMT(B108,B107,-$B$105),0))</f>
        <v>0</v>
      </c>
      <c r="E105" s="114">
        <f>IF(E104-$B$107=2,0,+D105)</f>
        <v>0</v>
      </c>
      <c r="F105" s="114">
        <f t="shared" ref="F105:W105" si="163">IF(F104-$B$107=2,0,+E105)</f>
        <v>0</v>
      </c>
      <c r="G105" s="22">
        <f t="shared" si="163"/>
        <v>0</v>
      </c>
      <c r="H105" s="22">
        <f t="shared" si="163"/>
        <v>0</v>
      </c>
      <c r="I105" s="22">
        <f t="shared" si="163"/>
        <v>0</v>
      </c>
      <c r="J105" s="22">
        <f t="shared" si="163"/>
        <v>0</v>
      </c>
      <c r="K105" s="22">
        <f t="shared" si="163"/>
        <v>0</v>
      </c>
      <c r="L105" s="22">
        <f t="shared" si="163"/>
        <v>0</v>
      </c>
      <c r="M105" s="22">
        <f t="shared" si="163"/>
        <v>0</v>
      </c>
      <c r="N105" s="22">
        <f t="shared" si="163"/>
        <v>0</v>
      </c>
      <c r="O105" s="22">
        <f t="shared" si="163"/>
        <v>0</v>
      </c>
      <c r="P105" s="22">
        <f t="shared" si="163"/>
        <v>0</v>
      </c>
      <c r="Q105" s="22">
        <f t="shared" si="163"/>
        <v>0</v>
      </c>
      <c r="R105" s="22">
        <f t="shared" si="163"/>
        <v>0</v>
      </c>
      <c r="S105" s="22">
        <f t="shared" si="163"/>
        <v>0</v>
      </c>
      <c r="T105" s="22">
        <f t="shared" si="163"/>
        <v>0</v>
      </c>
      <c r="U105" s="22">
        <f t="shared" si="163"/>
        <v>0</v>
      </c>
      <c r="V105" s="22">
        <f t="shared" si="163"/>
        <v>0</v>
      </c>
      <c r="W105" s="22">
        <f t="shared" si="163"/>
        <v>0</v>
      </c>
      <c r="X105" s="22"/>
      <c r="Y105" s="22"/>
      <c r="Z105" s="22"/>
      <c r="AA105" s="22"/>
      <c r="AB105" s="22"/>
      <c r="AC105" s="22"/>
      <c r="AD105" s="22"/>
      <c r="AE105" s="22"/>
      <c r="AF105" s="22"/>
      <c r="AG105" s="22"/>
      <c r="AH105" s="22"/>
      <c r="AI105" s="22"/>
      <c r="AJ105" s="22"/>
      <c r="AK105" s="22"/>
      <c r="AL105" s="22"/>
      <c r="AM105" s="22"/>
      <c r="AN105" s="22"/>
      <c r="AO105" s="22"/>
      <c r="AP105" s="22"/>
      <c r="AQ105" s="22"/>
      <c r="AR105" s="22"/>
      <c r="AS105" s="22"/>
      <c r="AT105" s="22"/>
      <c r="AU105" s="22"/>
      <c r="AV105" s="22"/>
      <c r="AW105" s="22"/>
      <c r="AX105" s="22"/>
      <c r="AY105" s="22"/>
      <c r="AZ105" s="22"/>
    </row>
    <row r="106" spans="1:52" ht="24" customHeight="1">
      <c r="A106" s="23" t="s">
        <v>73</v>
      </c>
      <c r="B106" s="124"/>
      <c r="C106" s="70">
        <f>C72</f>
        <v>0</v>
      </c>
      <c r="D106" s="70">
        <f>IF(C106=0,0,C106+D72-D107)</f>
        <v>0</v>
      </c>
      <c r="E106" s="70">
        <f>IF(D106=0,0,D106+E72-E107)</f>
        <v>0</v>
      </c>
      <c r="F106" s="70">
        <f>IF(E106=0,0,E106+F72-F107)</f>
        <v>0</v>
      </c>
      <c r="G106" s="70">
        <f>IF(F106=0,0,F106+G72-G107)</f>
        <v>0</v>
      </c>
      <c r="H106" s="70">
        <f>IF(G106=0,0,G106+H72-H107)</f>
        <v>0</v>
      </c>
      <c r="I106" s="70">
        <f>IF(H106=0,0,H106+I72-I107)</f>
        <v>0</v>
      </c>
      <c r="J106" s="70">
        <f>IF(I106=0,0,I106+J72-J107)</f>
        <v>0</v>
      </c>
      <c r="K106" s="70">
        <f>IF(J106=0,0,J106+K72-K107)</f>
        <v>0</v>
      </c>
      <c r="L106" s="70">
        <f>IF(K106=0,0,K106+L72-L107)</f>
        <v>0</v>
      </c>
      <c r="M106" s="70">
        <f>IF(L106=0,0,L106+M72-M107)</f>
        <v>0</v>
      </c>
      <c r="N106" s="70">
        <f>IF(M106=0,0,M106+N72-N107)</f>
        <v>0</v>
      </c>
      <c r="O106" s="70">
        <f>IF(N106=0,0,N106+O72-O107)</f>
        <v>0</v>
      </c>
      <c r="P106" s="70">
        <f>IF(O106=0,0,O106+P72-P107)</f>
        <v>0</v>
      </c>
      <c r="Q106" s="70">
        <f>IF(P106=0,0,P106+Q72-Q107)</f>
        <v>0</v>
      </c>
      <c r="R106" s="70">
        <f>IF(Q106=0,0,Q106+R72-R107)</f>
        <v>0</v>
      </c>
      <c r="S106" s="70">
        <f>IF(R106=0,0,R106+S72-S107)</f>
        <v>0</v>
      </c>
      <c r="T106" s="70">
        <f>IF(S106=0,0,S106+T72-T107)</f>
        <v>0</v>
      </c>
      <c r="U106" s="70">
        <f>IF(T106=0,0,T106+U72-U107)</f>
        <v>0</v>
      </c>
      <c r="V106" s="70">
        <f>IF(U106=0,0,U106+V72-V107)</f>
        <v>0</v>
      </c>
      <c r="W106" s="70">
        <f>IF(V106=0,0,V106+W72-W107)</f>
        <v>0</v>
      </c>
      <c r="X106" s="70"/>
      <c r="Y106" s="70"/>
      <c r="Z106" s="70"/>
      <c r="AA106" s="70"/>
      <c r="AB106" s="70"/>
      <c r="AC106" s="70"/>
      <c r="AD106" s="70"/>
      <c r="AE106" s="70"/>
      <c r="AF106" s="70"/>
      <c r="AG106" s="70"/>
      <c r="AH106" s="70"/>
      <c r="AI106" s="70"/>
      <c r="AJ106" s="70"/>
      <c r="AK106" s="70"/>
      <c r="AL106" s="70"/>
      <c r="AM106" s="70"/>
      <c r="AN106" s="70"/>
      <c r="AO106" s="70"/>
      <c r="AP106" s="70"/>
      <c r="AQ106" s="70"/>
      <c r="AR106" s="70"/>
      <c r="AS106" s="70"/>
      <c r="AT106" s="70"/>
      <c r="AU106" s="70"/>
      <c r="AV106" s="70"/>
      <c r="AW106" s="70"/>
      <c r="AX106" s="70"/>
      <c r="AY106" s="70"/>
      <c r="AZ106" s="70"/>
    </row>
    <row r="107" spans="1:52" ht="24" customHeight="1">
      <c r="A107" s="25" t="s">
        <v>74</v>
      </c>
      <c r="B107" s="125"/>
      <c r="C107" s="70"/>
      <c r="D107" s="70">
        <f>D105-D108</f>
        <v>0</v>
      </c>
      <c r="E107" s="70">
        <f>+E105-E108</f>
        <v>0</v>
      </c>
      <c r="F107" s="70">
        <f>+F105-F108</f>
        <v>0</v>
      </c>
      <c r="G107" s="24">
        <f t="shared" ref="G107:M107" si="164">+G105-G108</f>
        <v>0</v>
      </c>
      <c r="H107" s="24">
        <f t="shared" si="164"/>
        <v>0</v>
      </c>
      <c r="I107" s="24">
        <f t="shared" si="164"/>
        <v>0</v>
      </c>
      <c r="J107" s="24">
        <f t="shared" si="164"/>
        <v>0</v>
      </c>
      <c r="K107" s="24">
        <f t="shared" si="164"/>
        <v>0</v>
      </c>
      <c r="L107" s="24">
        <f t="shared" si="164"/>
        <v>0</v>
      </c>
      <c r="M107" s="24">
        <f t="shared" si="164"/>
        <v>0</v>
      </c>
      <c r="N107" s="24">
        <f>+N105-N108</f>
        <v>0</v>
      </c>
      <c r="O107" s="24">
        <f t="shared" ref="O107:V107" si="165">+O105-O108</f>
        <v>0</v>
      </c>
      <c r="P107" s="24">
        <f t="shared" si="165"/>
        <v>0</v>
      </c>
      <c r="Q107" s="24">
        <f t="shared" si="165"/>
        <v>0</v>
      </c>
      <c r="R107" s="24">
        <f t="shared" si="165"/>
        <v>0</v>
      </c>
      <c r="S107" s="24">
        <f t="shared" si="165"/>
        <v>0</v>
      </c>
      <c r="T107" s="24">
        <f t="shared" si="165"/>
        <v>0</v>
      </c>
      <c r="U107" s="24">
        <f t="shared" si="165"/>
        <v>0</v>
      </c>
      <c r="V107" s="24">
        <f t="shared" si="165"/>
        <v>0</v>
      </c>
      <c r="W107" s="24">
        <f t="shared" ref="W107" si="166">+W105-W108</f>
        <v>0</v>
      </c>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row>
    <row r="108" spans="1:52" ht="24" customHeight="1">
      <c r="A108" s="25" t="s">
        <v>75</v>
      </c>
      <c r="B108" s="126"/>
      <c r="C108" s="70"/>
      <c r="D108" s="70">
        <f>C106*$B108</f>
        <v>0</v>
      </c>
      <c r="E108" s="70">
        <f>+D106*$B108</f>
        <v>0</v>
      </c>
      <c r="F108" s="70">
        <f t="shared" ref="F108:W108" si="167">+E106*$B108</f>
        <v>0</v>
      </c>
      <c r="G108" s="70">
        <f t="shared" si="167"/>
        <v>0</v>
      </c>
      <c r="H108" s="70">
        <f t="shared" si="167"/>
        <v>0</v>
      </c>
      <c r="I108" s="70">
        <f t="shared" si="167"/>
        <v>0</v>
      </c>
      <c r="J108" s="70">
        <f t="shared" si="167"/>
        <v>0</v>
      </c>
      <c r="K108" s="70">
        <f t="shared" si="167"/>
        <v>0</v>
      </c>
      <c r="L108" s="70">
        <f t="shared" si="167"/>
        <v>0</v>
      </c>
      <c r="M108" s="70">
        <f t="shared" si="167"/>
        <v>0</v>
      </c>
      <c r="N108" s="70">
        <f t="shared" si="167"/>
        <v>0</v>
      </c>
      <c r="O108" s="70">
        <f t="shared" si="167"/>
        <v>0</v>
      </c>
      <c r="P108" s="70">
        <f t="shared" si="167"/>
        <v>0</v>
      </c>
      <c r="Q108" s="70">
        <f t="shared" si="167"/>
        <v>0</v>
      </c>
      <c r="R108" s="70">
        <f t="shared" si="167"/>
        <v>0</v>
      </c>
      <c r="S108" s="70">
        <f t="shared" si="167"/>
        <v>0</v>
      </c>
      <c r="T108" s="70">
        <f t="shared" si="167"/>
        <v>0</v>
      </c>
      <c r="U108" s="70">
        <f t="shared" si="167"/>
        <v>0</v>
      </c>
      <c r="V108" s="70">
        <f t="shared" si="167"/>
        <v>0</v>
      </c>
      <c r="W108" s="70">
        <f t="shared" si="167"/>
        <v>0</v>
      </c>
      <c r="X108" s="70"/>
      <c r="Y108" s="70"/>
      <c r="Z108" s="70"/>
      <c r="AA108" s="70"/>
      <c r="AB108" s="70"/>
      <c r="AC108" s="70"/>
      <c r="AD108" s="70"/>
      <c r="AE108" s="70"/>
      <c r="AF108" s="70"/>
      <c r="AG108" s="70"/>
      <c r="AH108" s="70"/>
      <c r="AI108" s="70"/>
      <c r="AJ108" s="70"/>
      <c r="AK108" s="70"/>
      <c r="AL108" s="70"/>
      <c r="AM108" s="70"/>
      <c r="AN108" s="70"/>
      <c r="AO108" s="70"/>
      <c r="AP108" s="70"/>
      <c r="AQ108" s="70"/>
      <c r="AR108" s="70"/>
      <c r="AS108" s="70"/>
      <c r="AT108" s="70"/>
      <c r="AU108" s="70"/>
      <c r="AV108" s="70"/>
      <c r="AW108" s="70"/>
      <c r="AX108" s="70"/>
      <c r="AY108" s="70"/>
      <c r="AZ108" s="70"/>
    </row>
    <row r="109" spans="1:52" ht="24" customHeight="1">
      <c r="C109" s="20"/>
      <c r="D109" s="20"/>
      <c r="E109" s="20"/>
      <c r="K109" s="20"/>
    </row>
    <row r="110" spans="1:52" ht="24" customHeight="1" thickBot="1">
      <c r="C110" s="74">
        <v>1</v>
      </c>
      <c r="D110" s="74">
        <v>2</v>
      </c>
      <c r="E110" s="74">
        <v>3</v>
      </c>
      <c r="F110" s="74">
        <v>4</v>
      </c>
      <c r="G110" s="74">
        <v>5</v>
      </c>
      <c r="H110" s="74">
        <v>6</v>
      </c>
      <c r="I110" s="74">
        <v>7</v>
      </c>
      <c r="J110" s="74">
        <v>8</v>
      </c>
      <c r="K110" s="74">
        <v>9</v>
      </c>
      <c r="L110" s="74">
        <v>10</v>
      </c>
      <c r="M110" s="74">
        <v>11</v>
      </c>
      <c r="N110" s="74">
        <v>12</v>
      </c>
      <c r="O110" s="74">
        <v>13</v>
      </c>
      <c r="P110" s="74">
        <v>14</v>
      </c>
      <c r="Q110" s="74">
        <v>15</v>
      </c>
      <c r="R110" s="74">
        <v>16</v>
      </c>
      <c r="S110" s="74">
        <v>17</v>
      </c>
      <c r="T110" s="74">
        <v>18</v>
      </c>
      <c r="U110" s="74">
        <v>19</v>
      </c>
      <c r="V110" s="74">
        <v>20</v>
      </c>
      <c r="W110" s="74">
        <v>21</v>
      </c>
      <c r="X110" s="74">
        <v>22</v>
      </c>
      <c r="Y110" s="74">
        <v>23</v>
      </c>
      <c r="Z110" s="74">
        <v>24</v>
      </c>
      <c r="AA110" s="74">
        <v>25</v>
      </c>
      <c r="AB110" s="74">
        <v>26</v>
      </c>
      <c r="AC110" s="74">
        <v>27</v>
      </c>
      <c r="AD110" s="74">
        <v>28</v>
      </c>
      <c r="AE110" s="74">
        <v>29</v>
      </c>
      <c r="AF110" s="74">
        <v>30</v>
      </c>
      <c r="AG110" s="74">
        <v>31</v>
      </c>
      <c r="AH110" s="74">
        <v>32</v>
      </c>
      <c r="AI110" s="74">
        <v>33</v>
      </c>
      <c r="AJ110" s="74">
        <v>34</v>
      </c>
      <c r="AK110" s="74">
        <v>35</v>
      </c>
      <c r="AL110" s="74">
        <v>36</v>
      </c>
      <c r="AM110" s="74">
        <v>37</v>
      </c>
      <c r="AN110" s="74">
        <v>38</v>
      </c>
      <c r="AO110" s="74">
        <v>39</v>
      </c>
      <c r="AP110" s="74">
        <v>40</v>
      </c>
      <c r="AQ110" s="74">
        <v>41</v>
      </c>
      <c r="AR110" s="74">
        <v>42</v>
      </c>
      <c r="AS110" s="74">
        <v>43</v>
      </c>
      <c r="AT110" s="74">
        <v>44</v>
      </c>
      <c r="AU110" s="74">
        <v>45</v>
      </c>
      <c r="AV110" s="74">
        <v>46</v>
      </c>
      <c r="AW110" s="74">
        <v>47</v>
      </c>
      <c r="AX110" s="74">
        <v>48</v>
      </c>
      <c r="AY110" s="74">
        <v>49</v>
      </c>
      <c r="AZ110" s="74">
        <v>50</v>
      </c>
    </row>
    <row r="111" spans="1:52" ht="24" customHeight="1">
      <c r="A111" s="134" t="s">
        <v>76</v>
      </c>
      <c r="B111" s="135" t="e">
        <f>AVERAGE(C111:AZ111)</f>
        <v>#DIV/0!</v>
      </c>
      <c r="C111" s="115" t="str">
        <f>IF(C113=0,"n.d.",$B$114*(C112/(C112+C113))+$B$108*(1-$B$17)*(C113/(C112+C113)))</f>
        <v>n.d.</v>
      </c>
      <c r="D111" s="115" t="str">
        <f>IF(D113=0,"n.d.",$B$114*(D112/(D112+D113))+$B$108*(1-$B$17)*(D113/(D112+D113)))</f>
        <v>n.d.</v>
      </c>
      <c r="E111" s="115" t="str">
        <f>IF(E113=0,"n.d.",$B$114*(E112/(E112+E113))+$B$108*(1-$B$17)*(E113/(E112+E113)))</f>
        <v>n.d.</v>
      </c>
      <c r="F111" s="115" t="str">
        <f>IF(F113=0,"n.d.",$B$114*(F112/(F112+F113))+$B$108*(1-$B$17)*(F113/(F112+F113)))</f>
        <v>n.d.</v>
      </c>
      <c r="G111" s="115" t="str">
        <f>IF(G113=0,"n.d.",$B$114*(G112/(G112+G113))+$B$108*(1-$B$17)*(G113/(G112+G113)))</f>
        <v>n.d.</v>
      </c>
      <c r="H111" s="115" t="str">
        <f>IF(H113=0,"n.d.",$B$114*(H112/(H112+H113))+$B$108*(1-$B$17)*(H113/(H112+H113)))</f>
        <v>n.d.</v>
      </c>
      <c r="I111" s="115" t="str">
        <f>IF(I113=0,"n.d.",$B$114*(I112/(I112+I113))+$B$108*(1-$B$17)*(I113/(I112+I113)))</f>
        <v>n.d.</v>
      </c>
      <c r="J111" s="115" t="str">
        <f>IF(J113=0,"n.d.",$B$114*(J112/(J112+J113))+$B$108*(1-$B$17)*(J113/(J112+J113)))</f>
        <v>n.d.</v>
      </c>
      <c r="K111" s="115" t="str">
        <f>IF(K113=0,"n.d.",$B$114*(K112/(K112+K113))+$B$108*(1-$B$17)*(K113/(K112+K113)))</f>
        <v>n.d.</v>
      </c>
      <c r="L111" s="115" t="str">
        <f>IF(L113=0,"n.d.",$B$114*(L112/(L112+L113))+$B$108*(1-$B$17)*(L113/(L112+L113)))</f>
        <v>n.d.</v>
      </c>
      <c r="M111" s="115" t="str">
        <f>IF(M113=0,"n.d.",$B$114*(M112/(M112+M113))+$B$108*(1-$B$17)*(M113/(M112+M113)))</f>
        <v>n.d.</v>
      </c>
      <c r="N111" s="115" t="str">
        <f>IF(N113=0,"n.d.",$B$114*(N112/(N112+N113))+$B$108*(1-$B$17)*(N113/(N112+N113)))</f>
        <v>n.d.</v>
      </c>
      <c r="O111" s="115" t="str">
        <f>IF(O113=0,"n.d.",$B$114*(O112/(O112+O113))+$B$108*(1-$B$17)*(O113/(O112+O113)))</f>
        <v>n.d.</v>
      </c>
      <c r="P111" s="115" t="str">
        <f>IF(P113=0,"n.d.",$B$114*(P112/(P112+P113))+$B$108*(1-$B$17)*(P113/(P112+P113)))</f>
        <v>n.d.</v>
      </c>
      <c r="Q111" s="115" t="str">
        <f>IF(Q113=0,"n.d.",$B$114*(Q112/(Q112+Q113))+$B$108*(1-$B$17)*(Q113/(Q112+Q113)))</f>
        <v>n.d.</v>
      </c>
      <c r="R111" s="115" t="str">
        <f>IF(R113=0,"n.d.",$B$114*(R112/(R112+R113))+$B$108*(1-$B$17)*(R113/(R112+R113)))</f>
        <v>n.d.</v>
      </c>
      <c r="S111" s="115" t="str">
        <f>IF(S113=0,"n.d.",$B$114*(S112/(S112+S113))+$B$108*(1-$B$17)*(S113/(S112+S113)))</f>
        <v>n.d.</v>
      </c>
      <c r="T111" s="115" t="str">
        <f>IF(T113=0,"n.d.",$B$114*(T112/(T112+T113))+$B$108*(1-$B$17)*(T113/(T112+T113)))</f>
        <v>n.d.</v>
      </c>
      <c r="U111" s="115" t="str">
        <f>IF(U113=0,"n.d.",$B$114*(U112/(U112+U113))+$B$108*(1-$B$17)*(U113/(U112+U113)))</f>
        <v>n.d.</v>
      </c>
      <c r="V111" s="115" t="str">
        <f>IF(V113=0,"n.d.",$B$114*(V112/(V112+V113))+$B$108*(1-$B$17)*(V113/(V112+V113)))</f>
        <v>n.d.</v>
      </c>
      <c r="W111" s="115" t="str">
        <f>IF(W113=0,"n.d.",$B$114*(W112/(W112+W113))+$B$108*(1-$B$17)*(W113/(W112+W113)))</f>
        <v>n.d.</v>
      </c>
      <c r="X111" s="115" t="str">
        <f>IF(X113=0,"n.d.",$B$114*(X112/(X112+X113))+$B$108*(1-$B$17)*(X113/(X112+X113)))</f>
        <v>n.d.</v>
      </c>
      <c r="Y111" s="115" t="str">
        <f>IF(Y113=0,"n.d.",$B$114*(Y112/(Y112+Y113))+$B$108*(1-$B$17)*(Y113/(Y112+Y113)))</f>
        <v>n.d.</v>
      </c>
      <c r="Z111" s="115" t="str">
        <f>IF(Z113=0,"n.d.",$B$114*(Z112/(Z112+Z113))+$B$108*(1-$B$17)*(Z113/(Z112+Z113)))</f>
        <v>n.d.</v>
      </c>
      <c r="AA111" s="115" t="str">
        <f>IF(AA113=0,"n.d.",$B$114*(AA112/(AA112+AA113))+$B$108*(1-$B$17)*(AA113/(AA112+AA113)))</f>
        <v>n.d.</v>
      </c>
      <c r="AB111" s="115" t="str">
        <f>IF(AB113=0,"n.d.",$B$114*(AB112/(AB112+AB113))+$B$108*(1-$B$17)*(AB113/(AB112+AB113)))</f>
        <v>n.d.</v>
      </c>
      <c r="AC111" s="115" t="str">
        <f>IF(AC113=0,"n.d.",$B$114*(AC112/(AC112+AC113))+$B$108*(1-$B$17)*(AC113/(AC112+AC113)))</f>
        <v>n.d.</v>
      </c>
      <c r="AD111" s="115" t="str">
        <f>IF(AD113=0,"n.d.",$B$114*(AD112/(AD112+AD113))+$B$108*(1-$B$17)*(AD113/(AD112+AD113)))</f>
        <v>n.d.</v>
      </c>
      <c r="AE111" s="115" t="str">
        <f>IF(AE113=0,"n.d.",$B$114*(AE112/(AE112+AE113))+$B$108*(1-$B$17)*(AE113/(AE112+AE113)))</f>
        <v>n.d.</v>
      </c>
      <c r="AF111" s="115" t="str">
        <f>IF(AF113=0,"n.d.",$B$114*(AF112/(AF112+AF113))+$B$108*(1-$B$17)*(AF113/(AF112+AF113)))</f>
        <v>n.d.</v>
      </c>
      <c r="AG111" s="115" t="str">
        <f>IF(AG113=0,"n.d.",$B$114*(AG112/(AG112+AG113))+$B$108*(1-$B$17)*(AG113/(AG112+AG113)))</f>
        <v>n.d.</v>
      </c>
      <c r="AH111" s="115" t="str">
        <f>IF(AH113=0,"n.d.",$B$114*(AH112/(AH112+AH113))+$B$108*(1-$B$17)*(AH113/(AH112+AH113)))</f>
        <v>n.d.</v>
      </c>
      <c r="AI111" s="115" t="str">
        <f>IF(AI113=0,"n.d.",$B$114*(AI112/(AI112+AI113))+$B$108*(1-$B$17)*(AI113/(AI112+AI113)))</f>
        <v>n.d.</v>
      </c>
      <c r="AJ111" s="115" t="str">
        <f>IF(AJ113=0,"n.d.",$B$114*(AJ112/(AJ112+AJ113))+$B$108*(1-$B$17)*(AJ113/(AJ112+AJ113)))</f>
        <v>n.d.</v>
      </c>
      <c r="AK111" s="115" t="str">
        <f>IF(AK113=0,"n.d.",$B$114*(AK112/(AK112+AK113))+$B$108*(1-$B$17)*(AK113/(AK112+AK113)))</f>
        <v>n.d.</v>
      </c>
      <c r="AL111" s="115" t="str">
        <f>IF(AL113=0,"n.d.",$B$114*(AL112/(AL112+AL113))+$B$108*(1-$B$17)*(AL113/(AL112+AL113)))</f>
        <v>n.d.</v>
      </c>
      <c r="AM111" s="115" t="str">
        <f>IF(AM113=0,"n.d.",$B$114*(AM112/(AM112+AM113))+$B$108*(1-$B$17)*(AM113/(AM112+AM113)))</f>
        <v>n.d.</v>
      </c>
      <c r="AN111" s="115" t="str">
        <f>IF(AN113=0,"n.d.",$B$114*(AN112/(AN112+AN113))+$B$108*(1-$B$17)*(AN113/(AN112+AN113)))</f>
        <v>n.d.</v>
      </c>
      <c r="AO111" s="115" t="str">
        <f>IF(AO113=0,"n.d.",$B$114*(AO112/(AO112+AO113))+$B$108*(1-$B$17)*(AO113/(AO112+AO113)))</f>
        <v>n.d.</v>
      </c>
      <c r="AP111" s="115" t="str">
        <f>IF(AP113=0,"n.d.",$B$114*(AP112/(AP112+AP113))+$B$108*(1-$B$17)*(AP113/(AP112+AP113)))</f>
        <v>n.d.</v>
      </c>
      <c r="AQ111" s="115" t="str">
        <f>IF(AQ113=0,"n.d.",$B$114*(AQ112/(AQ112+AQ113))+$B$108*(1-$B$17)*(AQ113/(AQ112+AQ113)))</f>
        <v>n.d.</v>
      </c>
      <c r="AR111" s="115" t="str">
        <f>IF(AR113=0,"n.d.",$B$114*(AR112/(AR112+AR113))+$B$108*(1-$B$17)*(AR113/(AR112+AR113)))</f>
        <v>n.d.</v>
      </c>
      <c r="AS111" s="115" t="str">
        <f>IF(AS113=0,"n.d.",$B$114*(AS112/(AS112+AS113))+$B$108*(1-$B$17)*(AS113/(AS112+AS113)))</f>
        <v>n.d.</v>
      </c>
      <c r="AT111" s="115" t="str">
        <f>IF(AT113=0,"n.d.",$B$114*(AT112/(AT112+AT113))+$B$108*(1-$B$17)*(AT113/(AT112+AT113)))</f>
        <v>n.d.</v>
      </c>
      <c r="AU111" s="115" t="str">
        <f>IF(AU113=0,"n.d.",$B$114*(AU112/(AU112+AU113))+$B$108*(1-$B$17)*(AU113/(AU112+AU113)))</f>
        <v>n.d.</v>
      </c>
      <c r="AV111" s="115" t="str">
        <f>IF(AV113=0,"n.d.",$B$114*(AV112/(AV112+AV113))+$B$108*(1-$B$17)*(AV113/(AV112+AV113)))</f>
        <v>n.d.</v>
      </c>
      <c r="AW111" s="115" t="str">
        <f>IF(AW113=0,"n.d.",$B$114*(AW112/(AW112+AW113))+$B$108*(1-$B$17)*(AW113/(AW112+AW113)))</f>
        <v>n.d.</v>
      </c>
      <c r="AX111" s="115" t="str">
        <f>IF(AX113=0,"n.d.",$B$114*(AX112/(AX112+AX113))+$B$108*(1-$B$17)*(AX113/(AX112+AX113)))</f>
        <v>n.d.</v>
      </c>
      <c r="AY111" s="115" t="str">
        <f>IF(AY113=0,"n.d.",$B$114*(AY112/(AY112+AY113))+$B$108*(1-$B$17)*(AY113/(AY112+AY113)))</f>
        <v>n.d.</v>
      </c>
      <c r="AZ111" s="115" t="str">
        <f>IF(AZ113=0,"n.d.",$B$114*(AZ112/(AZ112+AZ113))+$B$108*(1-$B$17)*(AZ113/(AZ112+AZ113)))</f>
        <v>n.d.</v>
      </c>
    </row>
    <row r="112" spans="1:52" ht="24" customHeight="1">
      <c r="A112" s="127" t="s">
        <v>77</v>
      </c>
      <c r="B112" s="128">
        <f>B71</f>
        <v>0</v>
      </c>
      <c r="C112" s="116">
        <f>C53+C55</f>
        <v>0</v>
      </c>
      <c r="D112" s="116">
        <f>D53+D55</f>
        <v>0</v>
      </c>
      <c r="E112" s="116">
        <f>E53+E55</f>
        <v>0</v>
      </c>
      <c r="F112" s="116">
        <f>F53+F55</f>
        <v>0</v>
      </c>
      <c r="G112" s="116">
        <f>G53+G55</f>
        <v>0</v>
      </c>
      <c r="H112" s="116">
        <f>H53+H55</f>
        <v>0</v>
      </c>
      <c r="I112" s="116">
        <f>I53+I55</f>
        <v>0</v>
      </c>
      <c r="J112" s="116">
        <f>J53+J55</f>
        <v>0</v>
      </c>
      <c r="K112" s="116">
        <f>K53+K55</f>
        <v>0</v>
      </c>
      <c r="L112" s="116">
        <f>L53+L55</f>
        <v>0</v>
      </c>
      <c r="M112" s="116">
        <f>M53+M55</f>
        <v>0</v>
      </c>
      <c r="N112" s="116">
        <f>N53+N55</f>
        <v>0</v>
      </c>
      <c r="O112" s="116">
        <f>O53+O55</f>
        <v>0</v>
      </c>
      <c r="P112" s="116">
        <f>P53+P55</f>
        <v>0</v>
      </c>
      <c r="Q112" s="116">
        <f>Q53+Q55</f>
        <v>0</v>
      </c>
      <c r="R112" s="116">
        <f>R53+R55</f>
        <v>0</v>
      </c>
      <c r="S112" s="116">
        <f>S53+S55</f>
        <v>0</v>
      </c>
      <c r="T112" s="116">
        <f>T53+T55</f>
        <v>0</v>
      </c>
      <c r="U112" s="116">
        <f>U53+U55</f>
        <v>0</v>
      </c>
      <c r="V112" s="116">
        <f>V53+V55</f>
        <v>0</v>
      </c>
      <c r="W112" s="116">
        <f>W53+W55</f>
        <v>0</v>
      </c>
      <c r="X112" s="116">
        <f>X53+X55</f>
        <v>0</v>
      </c>
      <c r="Y112" s="116">
        <f>Y53+Y55</f>
        <v>0</v>
      </c>
      <c r="Z112" s="116">
        <f>Z53+Z55</f>
        <v>0</v>
      </c>
      <c r="AA112" s="116">
        <f>AA53+AA55</f>
        <v>0</v>
      </c>
      <c r="AB112" s="116">
        <f>AB53+AB55</f>
        <v>0</v>
      </c>
      <c r="AC112" s="116">
        <f>AC53+AC55</f>
        <v>0</v>
      </c>
      <c r="AD112" s="116">
        <f>AD53+AD55</f>
        <v>0</v>
      </c>
      <c r="AE112" s="116">
        <f>AE53+AE55</f>
        <v>0</v>
      </c>
      <c r="AF112" s="116">
        <f>AF53+AF55</f>
        <v>0</v>
      </c>
      <c r="AG112" s="116">
        <f>AG53+AG55</f>
        <v>0</v>
      </c>
      <c r="AH112" s="116">
        <f>AH53+AH55</f>
        <v>0</v>
      </c>
      <c r="AI112" s="116">
        <f>AI53+AI55</f>
        <v>0</v>
      </c>
      <c r="AJ112" s="116">
        <f>AJ53+AJ55</f>
        <v>0</v>
      </c>
      <c r="AK112" s="116">
        <f>AK53+AK55</f>
        <v>0</v>
      </c>
      <c r="AL112" s="116">
        <f>AL53+AL55</f>
        <v>0</v>
      </c>
      <c r="AM112" s="116">
        <f>AM53+AM55</f>
        <v>0</v>
      </c>
      <c r="AN112" s="116">
        <f>AN53+AN55</f>
        <v>0</v>
      </c>
      <c r="AO112" s="116">
        <f>AO53+AO55</f>
        <v>0</v>
      </c>
      <c r="AP112" s="116">
        <f>AP53+AP55</f>
        <v>0</v>
      </c>
      <c r="AQ112" s="116">
        <f>AQ53+AQ55</f>
        <v>0</v>
      </c>
      <c r="AR112" s="116">
        <f>AR53+AR55</f>
        <v>0</v>
      </c>
      <c r="AS112" s="116">
        <f>AS53+AS55</f>
        <v>0</v>
      </c>
      <c r="AT112" s="116">
        <f>AT53+AT55</f>
        <v>0</v>
      </c>
      <c r="AU112" s="116">
        <f>AU53+AU55</f>
        <v>0</v>
      </c>
      <c r="AV112" s="116">
        <f>AV53+AV55</f>
        <v>0</v>
      </c>
      <c r="AW112" s="116">
        <f>AW53+AW55</f>
        <v>0</v>
      </c>
      <c r="AX112" s="116">
        <f>AX53+AX55</f>
        <v>0</v>
      </c>
      <c r="AY112" s="116">
        <f>AY53+AY55</f>
        <v>0</v>
      </c>
      <c r="AZ112" s="116">
        <f>AZ53+AZ55</f>
        <v>0</v>
      </c>
    </row>
    <row r="113" spans="1:52" ht="24" customHeight="1">
      <c r="A113" s="127" t="s">
        <v>78</v>
      </c>
      <c r="B113" s="128">
        <f>B72</f>
        <v>0</v>
      </c>
      <c r="C113" s="116">
        <f>C106</f>
        <v>0</v>
      </c>
      <c r="D113" s="116">
        <f t="shared" ref="D113:AZ113" si="168">D106</f>
        <v>0</v>
      </c>
      <c r="E113" s="116">
        <f t="shared" si="168"/>
        <v>0</v>
      </c>
      <c r="F113" s="116">
        <f t="shared" si="168"/>
        <v>0</v>
      </c>
      <c r="G113" s="116">
        <f t="shared" si="168"/>
        <v>0</v>
      </c>
      <c r="H113" s="116">
        <f t="shared" si="168"/>
        <v>0</v>
      </c>
      <c r="I113" s="116">
        <f t="shared" si="168"/>
        <v>0</v>
      </c>
      <c r="J113" s="116">
        <f t="shared" si="168"/>
        <v>0</v>
      </c>
      <c r="K113" s="116">
        <f t="shared" si="168"/>
        <v>0</v>
      </c>
      <c r="L113" s="116">
        <f t="shared" si="168"/>
        <v>0</v>
      </c>
      <c r="M113" s="116">
        <f t="shared" si="168"/>
        <v>0</v>
      </c>
      <c r="N113" s="116">
        <f t="shared" si="168"/>
        <v>0</v>
      </c>
      <c r="O113" s="116">
        <f t="shared" si="168"/>
        <v>0</v>
      </c>
      <c r="P113" s="116">
        <f t="shared" si="168"/>
        <v>0</v>
      </c>
      <c r="Q113" s="116">
        <f t="shared" si="168"/>
        <v>0</v>
      </c>
      <c r="R113" s="116">
        <f t="shared" si="168"/>
        <v>0</v>
      </c>
      <c r="S113" s="116">
        <f t="shared" si="168"/>
        <v>0</v>
      </c>
      <c r="T113" s="116">
        <f t="shared" si="168"/>
        <v>0</v>
      </c>
      <c r="U113" s="116">
        <f t="shared" si="168"/>
        <v>0</v>
      </c>
      <c r="V113" s="116">
        <f t="shared" si="168"/>
        <v>0</v>
      </c>
      <c r="W113" s="116">
        <f t="shared" si="168"/>
        <v>0</v>
      </c>
      <c r="X113" s="116">
        <f t="shared" si="168"/>
        <v>0</v>
      </c>
      <c r="Y113" s="116">
        <f t="shared" si="168"/>
        <v>0</v>
      </c>
      <c r="Z113" s="116">
        <f t="shared" si="168"/>
        <v>0</v>
      </c>
      <c r="AA113" s="116">
        <f t="shared" si="168"/>
        <v>0</v>
      </c>
      <c r="AB113" s="116">
        <f t="shared" si="168"/>
        <v>0</v>
      </c>
      <c r="AC113" s="116">
        <f t="shared" si="168"/>
        <v>0</v>
      </c>
      <c r="AD113" s="116">
        <f t="shared" si="168"/>
        <v>0</v>
      </c>
      <c r="AE113" s="116">
        <f t="shared" si="168"/>
        <v>0</v>
      </c>
      <c r="AF113" s="116">
        <f t="shared" si="168"/>
        <v>0</v>
      </c>
      <c r="AG113" s="116">
        <f t="shared" si="168"/>
        <v>0</v>
      </c>
      <c r="AH113" s="116">
        <f t="shared" si="168"/>
        <v>0</v>
      </c>
      <c r="AI113" s="116">
        <f t="shared" si="168"/>
        <v>0</v>
      </c>
      <c r="AJ113" s="116">
        <f t="shared" si="168"/>
        <v>0</v>
      </c>
      <c r="AK113" s="116">
        <f t="shared" si="168"/>
        <v>0</v>
      </c>
      <c r="AL113" s="116">
        <f t="shared" si="168"/>
        <v>0</v>
      </c>
      <c r="AM113" s="116">
        <f t="shared" si="168"/>
        <v>0</v>
      </c>
      <c r="AN113" s="116">
        <f t="shared" si="168"/>
        <v>0</v>
      </c>
      <c r="AO113" s="116">
        <f t="shared" si="168"/>
        <v>0</v>
      </c>
      <c r="AP113" s="116">
        <f t="shared" si="168"/>
        <v>0</v>
      </c>
      <c r="AQ113" s="116">
        <f t="shared" si="168"/>
        <v>0</v>
      </c>
      <c r="AR113" s="116">
        <f t="shared" si="168"/>
        <v>0</v>
      </c>
      <c r="AS113" s="116">
        <f t="shared" si="168"/>
        <v>0</v>
      </c>
      <c r="AT113" s="116">
        <f t="shared" si="168"/>
        <v>0</v>
      </c>
      <c r="AU113" s="116">
        <f t="shared" si="168"/>
        <v>0</v>
      </c>
      <c r="AV113" s="116">
        <f t="shared" si="168"/>
        <v>0</v>
      </c>
      <c r="AW113" s="116">
        <f t="shared" si="168"/>
        <v>0</v>
      </c>
      <c r="AX113" s="116">
        <f t="shared" si="168"/>
        <v>0</v>
      </c>
      <c r="AY113" s="116">
        <f t="shared" si="168"/>
        <v>0</v>
      </c>
      <c r="AZ113" s="116">
        <f t="shared" si="168"/>
        <v>0</v>
      </c>
    </row>
    <row r="114" spans="1:52" ht="24" customHeight="1">
      <c r="A114" s="127" t="s">
        <v>79</v>
      </c>
      <c r="B114" s="129" t="e">
        <f>B115+B117*B116</f>
        <v>#DIV/0!</v>
      </c>
      <c r="C114" s="20"/>
      <c r="D114" s="20"/>
      <c r="E114" s="20"/>
      <c r="K114" s="20"/>
    </row>
    <row r="115" spans="1:52" ht="24" customHeight="1">
      <c r="A115" s="127" t="s">
        <v>80</v>
      </c>
      <c r="B115" s="130"/>
      <c r="C115" s="20"/>
      <c r="D115" s="20"/>
      <c r="E115" s="20"/>
      <c r="K115" s="20"/>
    </row>
    <row r="116" spans="1:52" ht="24" customHeight="1">
      <c r="A116" s="127" t="s">
        <v>81</v>
      </c>
      <c r="B116" s="130"/>
      <c r="C116" s="20"/>
      <c r="D116" s="20"/>
      <c r="E116" s="20"/>
      <c r="K116" s="20"/>
    </row>
    <row r="117" spans="1:52" ht="24" customHeight="1">
      <c r="A117" s="127" t="s">
        <v>82</v>
      </c>
      <c r="B117" s="131" t="e">
        <f>B118*(1+(1-B17)*B113/B112)</f>
        <v>#DIV/0!</v>
      </c>
      <c r="C117" s="20"/>
      <c r="D117" s="20"/>
      <c r="E117" s="20"/>
      <c r="K117" s="20"/>
    </row>
    <row r="118" spans="1:52" ht="24" customHeight="1">
      <c r="A118" s="132" t="s">
        <v>83</v>
      </c>
      <c r="B118" s="133"/>
      <c r="C118" s="20"/>
      <c r="D118" s="20"/>
      <c r="E118" s="20"/>
      <c r="K118" s="20"/>
    </row>
    <row r="119" spans="1:52" ht="24" customHeight="1">
      <c r="C119" s="20"/>
      <c r="D119" s="20"/>
      <c r="E119" s="20"/>
      <c r="K119" s="20"/>
    </row>
    <row r="120" spans="1:52" ht="18" customHeight="1" thickBot="1">
      <c r="A120" s="41" t="s">
        <v>84</v>
      </c>
      <c r="C120" s="115"/>
      <c r="D120" s="115"/>
    </row>
    <row r="121" spans="1:52" ht="68.25" customHeight="1">
      <c r="A121" s="42" t="s">
        <v>85</v>
      </c>
    </row>
    <row r="122" spans="1:52" ht="65.25" customHeight="1" thickBot="1">
      <c r="A122" s="43" t="s">
        <v>86</v>
      </c>
    </row>
    <row r="123" spans="1:52" ht="18" customHeight="1">
      <c r="A123" s="35"/>
    </row>
    <row r="124" spans="1:52" ht="18" customHeight="1">
      <c r="A124" s="36" t="s">
        <v>87</v>
      </c>
    </row>
    <row r="125" spans="1:52" ht="18" customHeight="1">
      <c r="A125" s="37" t="s">
        <v>88</v>
      </c>
    </row>
    <row r="126" spans="1:52" ht="18" customHeight="1">
      <c r="A126" s="38" t="s">
        <v>89</v>
      </c>
    </row>
    <row r="127" spans="1:52" ht="18" customHeight="1">
      <c r="A127" s="44" t="s">
        <v>90</v>
      </c>
    </row>
    <row r="128" spans="1:52" ht="18" customHeight="1">
      <c r="A128" s="37"/>
    </row>
    <row r="129" spans="1:1" ht="18" customHeight="1">
      <c r="A129" s="37"/>
    </row>
    <row r="130" spans="1:1" ht="18" customHeight="1">
      <c r="A130" s="40" t="s">
        <v>91</v>
      </c>
    </row>
    <row r="131" spans="1:1" ht="18" customHeight="1">
      <c r="A131" s="39" t="s">
        <v>92</v>
      </c>
    </row>
    <row r="132" spans="1:1" ht="18" customHeight="1">
      <c r="A132" s="39"/>
    </row>
    <row r="133" spans="1:1" ht="18" customHeight="1">
      <c r="A133" s="39"/>
    </row>
    <row r="134" spans="1:1" ht="18" customHeight="1">
      <c r="A134" s="40" t="s">
        <v>91</v>
      </c>
    </row>
    <row r="135" spans="1:1" ht="18" customHeight="1">
      <c r="A135" s="39" t="s">
        <v>93</v>
      </c>
    </row>
    <row r="136" spans="1:1" ht="18" customHeight="1">
      <c r="A136" s="45"/>
    </row>
  </sheetData>
  <pageMargins left="0.7" right="0.7" top="0.75" bottom="0.75" header="0.3" footer="0.3"/>
  <pageSetup paperSize="8" scale="20" fitToHeight="0" orientation="landscape" horizontalDpi="300" verticalDpi="300" r:id="rId1"/>
  <headerFooter>
    <oddFooter>&amp;L&amp;1#&amp;"Arial"&amp;10&amp;K000000Uso interno</oddFooter>
  </headerFooter>
  <colBreaks count="2" manualBreakCount="2">
    <brk id="16" max="1048575" man="1"/>
    <brk id="17" max="121"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cad5845-7324-4c0c-994d-464206e48899">
      <Terms xmlns="http://schemas.microsoft.com/office/infopath/2007/PartnerControls"/>
    </lcf76f155ced4ddcb4097134ff3c332f>
    <TaxCatchAll xmlns="59fe7313-8647-49db-82f6-d36f2f108e4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B7BD6A457D00DA4F80EB1F44E2514AD9" ma:contentTypeVersion="16" ma:contentTypeDescription="Creare un nuovo documento." ma:contentTypeScope="" ma:versionID="577e8ae792f81b5920e06a7935b2e070">
  <xsd:schema xmlns:xsd="http://www.w3.org/2001/XMLSchema" xmlns:xs="http://www.w3.org/2001/XMLSchema" xmlns:p="http://schemas.microsoft.com/office/2006/metadata/properties" xmlns:ns2="bcad5845-7324-4c0c-994d-464206e48899" xmlns:ns3="59fe7313-8647-49db-82f6-d36f2f108e49" targetNamespace="http://schemas.microsoft.com/office/2006/metadata/properties" ma:root="true" ma:fieldsID="b16fdf1b741d88ff9f14fcb08cb07961" ns2:_="" ns3:_="">
    <xsd:import namespace="bcad5845-7324-4c0c-994d-464206e48899"/>
    <xsd:import namespace="59fe7313-8647-49db-82f6-d36f2f108e4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ad5845-7324-4c0c-994d-464206e48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f72c1d30-f23c-4aee-ac48-11a5cdd96f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fe7313-8647-49db-82f6-d36f2f108e4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a09cb48-38e1-493a-ad50-026007daef94}" ma:internalName="TaxCatchAll" ma:showField="CatchAllData" ma:web="59fe7313-8647-49db-82f6-d36f2f108e4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497AED-2D2E-45BC-961A-27B48E7F6E55}"/>
</file>

<file path=customXml/itemProps2.xml><?xml version="1.0" encoding="utf-8"?>
<ds:datastoreItem xmlns:ds="http://schemas.openxmlformats.org/officeDocument/2006/customXml" ds:itemID="{AFDDE7C1-65F5-4B40-B27A-6F88F47C41C1}"/>
</file>

<file path=customXml/itemProps3.xml><?xml version="1.0" encoding="utf-8"?>
<ds:datastoreItem xmlns:ds="http://schemas.openxmlformats.org/officeDocument/2006/customXml" ds:itemID="{EFC39AE2-1428-460F-AFA1-D0F05A5FF1F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CARUSO FERDINANDA</cp:lastModifiedBy>
  <cp:revision/>
  <dcterms:created xsi:type="dcterms:W3CDTF">2018-07-16T10:54:31Z</dcterms:created>
  <dcterms:modified xsi:type="dcterms:W3CDTF">2026-01-28T14:16:05Z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12ed7a-c3f3-40dd-a6e9-bab62c26469f_Enabled">
    <vt:lpwstr>true</vt:lpwstr>
  </property>
  <property fmtid="{D5CDD505-2E9C-101B-9397-08002B2CF9AE}" pid="3" name="MSIP_Label_3712ed7a-c3f3-40dd-a6e9-bab62c26469f_SetDate">
    <vt:lpwstr>2023-11-10T09:22:45Z</vt:lpwstr>
  </property>
  <property fmtid="{D5CDD505-2E9C-101B-9397-08002B2CF9AE}" pid="4" name="MSIP_Label_3712ed7a-c3f3-40dd-a6e9-bab62c26469f_Method">
    <vt:lpwstr>Standard</vt:lpwstr>
  </property>
  <property fmtid="{D5CDD505-2E9C-101B-9397-08002B2CF9AE}" pid="5" name="MSIP_Label_3712ed7a-c3f3-40dd-a6e9-bab62c26469f_Name">
    <vt:lpwstr>Uso interno</vt:lpwstr>
  </property>
  <property fmtid="{D5CDD505-2E9C-101B-9397-08002B2CF9AE}" pid="6" name="MSIP_Label_3712ed7a-c3f3-40dd-a6e9-bab62c26469f_SiteId">
    <vt:lpwstr>5c13bf6f-11aa-44a8-aac0-fc5ed659c30a</vt:lpwstr>
  </property>
  <property fmtid="{D5CDD505-2E9C-101B-9397-08002B2CF9AE}" pid="7" name="MSIP_Label_3712ed7a-c3f3-40dd-a6e9-bab62c26469f_ActionId">
    <vt:lpwstr>e025aafb-d69e-4e81-9116-65bc27521aa9</vt:lpwstr>
  </property>
  <property fmtid="{D5CDD505-2E9C-101B-9397-08002B2CF9AE}" pid="8" name="MSIP_Label_3712ed7a-c3f3-40dd-a6e9-bab62c26469f_ContentBits">
    <vt:lpwstr>3</vt:lpwstr>
  </property>
  <property fmtid="{D5CDD505-2E9C-101B-9397-08002B2CF9AE}" pid="9" name="ContentTypeId">
    <vt:lpwstr>0x010100B7BD6A457D00DA4F80EB1F44E2514AD9</vt:lpwstr>
  </property>
  <property fmtid="{D5CDD505-2E9C-101B-9397-08002B2CF9AE}" pid="10" name="MediaServiceImageTags">
    <vt:lpwstr/>
  </property>
</Properties>
</file>